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3" i="11"/>
  <c r="F13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2" i="11"/>
  <c r="E24" i="15" l="1"/>
  <c r="D12" i="20"/>
  <c r="C10" i="2" s="1"/>
  <c r="C16" i="2" s="1"/>
  <c r="C12" i="15" l="1"/>
  <c r="C12" i="22" s="1"/>
  <c r="C11" i="23" s="1"/>
  <c r="E11" i="11"/>
  <c r="E13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<sst xmlns="http://schemas.openxmlformats.org/spreadsheetml/2006/main" count="325" uniqueCount="144">
  <si>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</si>
  <si>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</si>
  <si>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</si>
  <si>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</si>
  <si>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</si>
  <si>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</si>
  <si>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</si>
  <si>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</si>
  <si>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</si>
  <si>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</si>
  <si>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</si>
  <si>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</si>
  <si>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</si>
  <si>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</si>
  <si>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</si>
  <si>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</si>
  <si>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</si>
  <si>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</si>
  <si>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</si>
  <si>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</si>
  <si>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</si>
  <si>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</si>
  <si>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</si>
  <si>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</si>
  <si>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</si>
  <si>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</si>
  <si>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</si>
  <si>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</si>
  <si>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</si>
  <si>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</si>
  <si>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</si>
  <si>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</si>
  <si>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</si>
  <si>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</si>
  <si>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</si>
  <si>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</si>
  <si>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</si>
  <si>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</si>
  <si>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</si>
  <si>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</si>
  <si>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</si>
  <si>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</si>
  <si>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</si>
  <si>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</si>
  <si>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</si>
  <si>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</si>
  <si>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</si>
  <si>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</si>
  <si>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</si>
  <si>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</si>
  <si>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</si>
  <si>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</si>
  <si>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</si>
  <si>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</si>
  <si>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</si>
  <si>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</si>
  <si>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</si>
  <si>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</si>
  <si>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</si>
  <si>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</si>
  <si>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</si>
  <si>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</si>
  <si>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</si>
  <si>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</si>
  <si>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</si>
  <si>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</si>
  <si>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</si>
  <si>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</si>
  <si>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</si>
  <si>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</si>
  <si>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</si>
  <si>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</si>
  <si>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</si>
  <si>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</si>
  <si>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</si>
  <si>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</si>
  <si>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</si>
  <si>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</si>
  <si>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</si>
  <si>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</si>
  <si>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</si>
  <si>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</si>
  <si>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</si>
  <si>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</si>
  <si>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</si>
  <si>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</si>
  <si>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</si>
  <si>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</si>
  <si>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</si>
  <si>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</si>
  <si>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</si>
  <si>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</si>
  <si>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</si>
  <si>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</si>
  <si>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</si>
  <si>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</si>
  <si>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</si>
  <si>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</si>
  <si>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</si>
  <si>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</si>
  <si>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</si>
  <si>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</si>
  <si>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</si>
  <si>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</si>
  <si>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</si>
  <si>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</si>
  <si>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</si>
  <si>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</si>
  <si>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</si>
  <si>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</si>
  <si>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</si>
  <si>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</si>
  <si>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</si>
  <si>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</si>
  <si>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</si>
  <si>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</si>
  <si>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</si>
  <si>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</si>
  <si>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</si>
  <si>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</si>
  <si>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</si>
  <si>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</si>
  <si>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</si>
  <si>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</si>
  <si>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</si>
  <si>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</si>
  <si>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</si>
  <si>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</si>
  <si>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</si>
  <si>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</si>
  <si>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</si>
  <si>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</si>
  <si>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</si>
  <si>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Administrationbygninger</t>
  </si>
  <si>
    <t>Beluftningstanke, Mek/EL</t>
  </si>
  <si>
    <t>Beluftningstanke, SRO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</si>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</sst>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152218673.47393012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129931097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22287576.47393012</v>
      </c>
      <c r="F12" s="25" t="s">
        <v>2</v>
      </c>
      <c r="G12" s="17">
        <f>E12</f>
        <v>22287576.47393012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3" t="s">
        <v>133</v>
      </c>
      <c r="C10" s="64">
        <v>75</v>
      </c>
      <c r="D10" s="11">
        <v>3507167</v>
      </c>
      <c r="E10" s="11">
        <f>D10/C10</f>
        <v>46762.226666666669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3" t="s">
        <v>134</v>
      </c>
      <c r="C11" s="64">
        <v>20</v>
      </c>
      <c r="D11" s="11">
        <v>5445338</v>
      </c>
      <c r="E11" s="11">
        <f t="shared" ref="E11:E12" si="0">D11/C11</f>
        <v>272266.90000000002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3" t="s">
        <v>135</v>
      </c>
      <c r="C12" s="64">
        <v>10</v>
      </c>
      <c r="D12" s="11">
        <v>9506268</v>
      </c>
      <c r="E12" s="11">
        <f t="shared" si="0"/>
        <v>950626.8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89" t="s">
        <v>131</v>
      </c>
      <c r="C13" s="90"/>
      <c r="D13" s="91"/>
      <c r="E13" s="20">
        <f>SUM(E10:E12)</f>
        <v>1269655.9266666668</v>
      </c>
      <c r="F13" s="20">
        <f>SUM(F10:F12)</f>
        <v>0</v>
      </c>
      <c r="G13" s="20">
        <f>SUM(G10:G12)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8:H8"/>
    <mergeCell ref="B13:D1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Anlægsprojekter'!F13</f>
        <v>0</v>
      </c>
      <c r="E10" s="22" t="s">
        <v>2</v>
      </c>
      <c r="F10" s="11">
        <f>SUM('Fane 8. Anlægsprojekter'!E13,'Fane 8. Anlægsprojekter'!G13)</f>
        <v>1269655.9266666668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1269655.9266666668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1291113.1118273332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142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141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143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6.1432045444954212E-3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125898347.49302717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1291113.1118273332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x14ac:dyDescent="0.25">
      <c r="A14" s="1"/>
      <c r="B14" s="46" t="s">
        <v>37</v>
      </c>
      <c r="C14" s="11">
        <f>C9*Prisudvikling2018+SUM(C10:C13)*Prisudvikling2019</f>
        <v>2225040.8927178574</v>
      </c>
      <c r="D14" s="8" t="s">
        <v>2</v>
      </c>
      <c r="E14" s="12"/>
      <c r="F14" s="13"/>
      <c r="G14" s="1"/>
    </row>
    <row r="15" spans="1:9" x14ac:dyDescent="0.25">
      <c r="A15" s="1"/>
      <c r="B15" s="46" t="s">
        <v>13</v>
      </c>
      <c r="C15" s="11">
        <f>-SUM(C9:C14)*IndividueltKrav</f>
        <v>-795019.75372349599</v>
      </c>
      <c r="D15" s="8" t="s">
        <v>2</v>
      </c>
      <c r="E15" s="12"/>
      <c r="F15" s="13"/>
      <c r="G15" s="1"/>
    </row>
    <row r="16" spans="1:9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-795647.6967537147</v>
      </c>
      <c r="D16" s="8" t="s">
        <v>2</v>
      </c>
      <c r="E16" s="12"/>
      <c r="F16" s="13"/>
      <c r="G16" s="1"/>
    </row>
    <row r="17" spans="1:7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-1600812.3130949142</v>
      </c>
      <c r="D17" s="8" t="s">
        <v>2</v>
      </c>
      <c r="E17" s="15"/>
      <c r="F17" s="16"/>
      <c r="G17" s="1"/>
    </row>
    <row r="18" spans="1:7" x14ac:dyDescent="0.25">
      <c r="A18" s="1"/>
      <c r="B18" s="47" t="s">
        <v>40</v>
      </c>
      <c r="C18" s="17">
        <f>SUM(C9:C17)</f>
        <v>126223021.73400022</v>
      </c>
      <c r="D18" s="18" t="s">
        <v>2</v>
      </c>
      <c r="E18" s="17">
        <f>C18</f>
        <v>126223021.73400022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20.25" customHeight="1" x14ac:dyDescent="0.25">
      <c r="A20" s="1"/>
      <c r="B20" s="46" t="s">
        <v>140</v>
      </c>
      <c r="C20" s="11">
        <v>0</v>
      </c>
      <c r="D20" s="8" t="s">
        <v>2</v>
      </c>
      <c r="E20" s="12"/>
      <c r="F20" s="13"/>
      <c r="G20" s="1"/>
    </row>
    <row r="21" spans="1:7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3671506.4811064592</v>
      </c>
      <c r="D24" s="8" t="s">
        <v>2</v>
      </c>
      <c r="E24" s="12"/>
      <c r="F24" s="13"/>
      <c r="G24" s="1"/>
    </row>
    <row r="25" spans="1:7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3671506.4811064592</v>
      </c>
      <c r="D26" s="18" t="s">
        <v>2</v>
      </c>
      <c r="E26" s="17">
        <f>C26</f>
        <v>3671506.4811064592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6.25" x14ac:dyDescent="0.25">
      <c r="A30" s="1"/>
      <c r="B30" s="46" t="s">
        <v>52</v>
      </c>
      <c r="C30" s="7">
        <v>41395.378396179738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41395.378396179738</v>
      </c>
      <c r="D31" s="18" t="s">
        <v>2</v>
      </c>
      <c r="E31" s="17">
        <f>C31</f>
        <v>41395.378396179738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581684</v>
      </c>
      <c r="D33" s="18" t="s">
        <v>2</v>
      </c>
      <c r="E33" s="17">
        <f>C33</f>
        <v>581684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130517607.59350286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126223021.73400022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2133169.0673046038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-788518.33464469714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-792912.25997227535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-785975.11110948201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125988785.09557837</v>
      </c>
      <c r="D14" s="18" t="s">
        <v>2</v>
      </c>
      <c r="E14" s="17">
        <f>C14</f>
        <v>125988785.09557837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140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3733554.9406371582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3733554.9406371582</v>
      </c>
      <c r="D22" s="18" t="s">
        <v>2</v>
      </c>
      <c r="E22" s="17">
        <f>C22</f>
        <v>3733554.9406371582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581684</v>
      </c>
      <c r="D24" s="18" t="s">
        <v>2</v>
      </c>
      <c r="E24" s="17">
        <f>C24</f>
        <v>581684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130304024.03621553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125988785.09557837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2129210.4681152743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-787055.05257852701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-790186.22762249073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-792304.54509999324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125748449.73839264</v>
      </c>
      <c r="D14" s="18" t="s">
        <v>2</v>
      </c>
      <c r="E14" s="17">
        <f>C14</f>
        <v>125748449.73839264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140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3796652.0191339254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3796652.0191339254</v>
      </c>
      <c r="D22" s="18" t="s">
        <v>2</v>
      </c>
      <c r="E22" s="17">
        <f>C22</f>
        <v>3796652.0191339254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129545101.75752656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125748449.73839264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2125148.8005788354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-785553.67166559258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-787469.56737192441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-798684.94983254711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125501890.35010141</v>
      </c>
      <c r="D13" s="18" t="s">
        <v>2</v>
      </c>
      <c r="E13" s="17">
        <f>C13</f>
        <v>125501890.35010141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140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3860815.4382572882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3860815.4382572882</v>
      </c>
      <c r="D21" s="18" t="s">
        <v>2</v>
      </c>
      <c r="E21" s="17">
        <f>C21</f>
        <v>3860815.4382572882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129362705.7883587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130994750.77686341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5096403.2838362474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125898347.49302717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136</v>
      </c>
      <c r="C10" s="94"/>
      <c r="D10" s="95"/>
      <c r="E10" s="11">
        <v>2216922</v>
      </c>
      <c r="F10" s="22" t="s">
        <v>2</v>
      </c>
      <c r="G10" s="1"/>
      <c r="H10" s="1"/>
    </row>
    <row r="11" spans="1:8" x14ac:dyDescent="0.25">
      <c r="A11" s="1"/>
      <c r="B11" s="93" t="s">
        <v>137</v>
      </c>
      <c r="C11" s="94"/>
      <c r="D11" s="95"/>
      <c r="E11" s="11">
        <v>57445</v>
      </c>
      <c r="F11" s="22" t="s">
        <v>2</v>
      </c>
      <c r="G11" s="1"/>
      <c r="H11" s="1"/>
    </row>
    <row r="12" spans="1:8" x14ac:dyDescent="0.25">
      <c r="A12" s="1"/>
      <c r="B12" s="93" t="s">
        <v>138</v>
      </c>
      <c r="C12" s="94"/>
      <c r="D12" s="95"/>
      <c r="E12" s="11">
        <v>1275327</v>
      </c>
      <c r="F12" s="22" t="s">
        <v>2</v>
      </c>
      <c r="G12" s="1"/>
      <c r="H12" s="1"/>
    </row>
    <row r="13" spans="1:8" x14ac:dyDescent="0.25">
      <c r="A13" s="1"/>
      <c r="B13" s="93" t="s">
        <v>139</v>
      </c>
      <c r="C13" s="94"/>
      <c r="D13" s="95"/>
      <c r="E13" s="11">
        <v>792</v>
      </c>
      <c r="F13" s="22" t="s">
        <v>2</v>
      </c>
      <c r="G13" s="1"/>
      <c r="H13" s="1"/>
    </row>
    <row r="14" spans="1:8" x14ac:dyDescent="0.25">
      <c r="A14" s="1"/>
      <c r="B14" s="89" t="s">
        <v>128</v>
      </c>
      <c r="C14" s="90"/>
      <c r="D14" s="91"/>
      <c r="E14" s="20">
        <f>SUM(E10:E13)</f>
        <v>3550486</v>
      </c>
      <c r="F14" s="21" t="s">
        <v>2</v>
      </c>
      <c r="G14" s="1"/>
      <c r="H14" s="1"/>
    </row>
    <row r="15" spans="1:8" x14ac:dyDescent="0.25">
      <c r="A15" s="1"/>
      <c r="B15" s="89" t="s">
        <v>129</v>
      </c>
      <c r="C15" s="90"/>
      <c r="D15" s="91"/>
      <c r="E15" s="20">
        <f>E14*(1+Prisudvikling2019)^2</f>
        <v>3671506.4811064592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797921.77380907047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39896088.690453522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1590200.401315755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89841830.582811013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7852725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6689357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1163368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581684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2018-08-27T13:25:32Z</dcterms:modified>
</cp:coreProperties>
</file>