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2" i="19"/>
  <c r="E13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<sst xmlns="http://schemas.openxmlformats.org/spreadsheetml/2006/main" count="356" uniqueCount="157">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</sst>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3" t="s">
        <v>32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31</v>
      </c>
      <c r="D14" s="63" t="s">
        <v>96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94</v>
      </c>
      <c r="D15" s="63" t="s">
        <v>97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95</v>
      </c>
      <c r="D16" s="63" t="s">
        <v>132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9" t="s">
        <v>28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29</v>
      </c>
      <c r="D25" s="66" t="s">
        <v>102</v>
      </c>
      <c r="E25" s="67"/>
      <c r="F25" s="67"/>
      <c r="G25" s="68"/>
      <c r="H25" s="1"/>
      <c r="I25" s="1"/>
    </row>
    <row r="26" spans="1:9" x14ac:dyDescent="0.25">
      <c r="A26" s="1"/>
      <c r="B26" s="1"/>
      <c r="C26" s="6" t="s">
        <v>30</v>
      </c>
      <c r="D26" s="66" t="s">
        <v>65</v>
      </c>
      <c r="E26" s="67"/>
      <c r="F26" s="67"/>
      <c r="G26" s="68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-733481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-733482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1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0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112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105</v>
      </c>
      <c r="C9" s="94"/>
      <c r="D9" s="95"/>
      <c r="E9" s="11">
        <v>2473112.7358820178</v>
      </c>
      <c r="F9" s="22" t="s">
        <v>3</v>
      </c>
      <c r="G9" s="19"/>
      <c r="H9" s="27"/>
      <c r="I9" s="1"/>
    </row>
    <row r="10" spans="1:9" x14ac:dyDescent="0.25">
      <c r="A10" s="1"/>
      <c r="B10" s="93" t="s">
        <v>106</v>
      </c>
      <c r="C10" s="94"/>
      <c r="D10" s="95"/>
      <c r="E10" s="11">
        <v>3177367</v>
      </c>
      <c r="F10" s="22" t="s">
        <v>3</v>
      </c>
      <c r="G10" s="14"/>
      <c r="H10" s="28"/>
      <c r="I10" s="1"/>
    </row>
    <row r="11" spans="1:9" x14ac:dyDescent="0.25">
      <c r="A11" s="1"/>
      <c r="B11" s="93" t="s">
        <v>113</v>
      </c>
      <c r="C11" s="94"/>
      <c r="D11" s="95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-704254.26411798224</v>
      </c>
      <c r="F12" s="25" t="s">
        <v>3</v>
      </c>
      <c r="G12" s="17">
        <f>E12</f>
        <v>-704254.26411798224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117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87" t="s">
        <v>114</v>
      </c>
      <c r="C18" s="88"/>
      <c r="D18" s="89"/>
      <c r="E18" s="11">
        <f>IF(E12&lt;0,E12,0)</f>
        <v>-704254.26411798224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116</v>
      </c>
      <c r="C20" s="88"/>
      <c r="D20" s="89"/>
      <c r="E20" s="11">
        <f>E18/E19</f>
        <v>-176063.56602949556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118</v>
      </c>
      <c r="C21" s="91"/>
      <c r="D21" s="91"/>
      <c r="E21" s="91"/>
      <c r="F21" s="92"/>
      <c r="G21" s="20">
        <f>E20</f>
        <v>-176063.56602949556</v>
      </c>
      <c r="H21" s="21" t="s">
        <v>3</v>
      </c>
      <c r="I21" s="1"/>
    </row>
    <row r="22" spans="1:9" x14ac:dyDescent="0.25">
      <c r="A22" s="1"/>
      <c r="B22" s="90" t="s">
        <v>119</v>
      </c>
      <c r="C22" s="91"/>
      <c r="D22" s="91"/>
      <c r="E22" s="91"/>
      <c r="F22" s="92"/>
      <c r="G22" s="20">
        <f>G21*(1+Prisudvikling2019)^4</f>
        <v>-188270.58984651777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5.85546875" style="2" customWidth="1"/>
    <col min="3" max="3" width="10" style="2" customWidth="1"/>
    <col min="4" max="4" width="18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142</v>
      </c>
      <c r="C8" s="91"/>
      <c r="D8" s="91"/>
      <c r="E8" s="91"/>
      <c r="F8" s="91"/>
      <c r="G8" s="91"/>
      <c r="H8" s="92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26.25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0" t="s">
        <v>143</v>
      </c>
      <c r="C11" s="91"/>
      <c r="D11" s="92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155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153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156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1991716.5756618099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25294.800510904985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-34289.193394936156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1982722.1827777787</v>
      </c>
      <c r="D15" s="18" t="s">
        <v>3</v>
      </c>
      <c r="E15" s="17">
        <f>C15</f>
        <v>1982722.1827777787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151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omk.'!E13</f>
        <v>1399656.5889328097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1399656.5889328097</v>
      </c>
      <c r="D23" s="18" t="s">
        <v>3</v>
      </c>
      <c r="E23" s="17">
        <f>C23</f>
        <v>1399656.5889328097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6805.4880013651564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6805.4880013651564</v>
      </c>
      <c r="D28" s="18" t="s">
        <v>3</v>
      </c>
      <c r="E28" s="17">
        <f>C28</f>
        <v>6805.4880013651564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0</v>
      </c>
      <c r="D30" s="18" t="s">
        <v>3</v>
      </c>
      <c r="E30" s="17">
        <f>C30</f>
        <v>0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3389184.2597119538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1982722.1827777787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25180.571721277789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-34134.346826483961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1973768.4076725726</v>
      </c>
      <c r="D14" s="18" t="s">
        <v>3</v>
      </c>
      <c r="E14" s="17">
        <f>C14</f>
        <v>1973768.4076725726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151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omk.'!E13*(1+Prisudvikling2019)</f>
        <v>1423310.7852857739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1423310.7852857739</v>
      </c>
      <c r="D22" s="18" t="s">
        <v>3</v>
      </c>
      <c r="E22" s="17">
        <f>C22</f>
        <v>1423310.7852857739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0</v>
      </c>
      <c r="D24" s="18" t="s">
        <v>3</v>
      </c>
      <c r="E24" s="17">
        <f>C24</f>
        <v>0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3397079.1929583466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1973768.4076725726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56890.522477366561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34318.135919533968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-35104.610123181046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2029872.455946292</v>
      </c>
      <c r="D13" s="18" t="s">
        <v>3</v>
      </c>
      <c r="E13" s="17">
        <f>C13</f>
        <v>2029872.455946292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151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omk.'!E13*(1+Prisudvikling2019)^2</f>
        <v>1447364.7375571034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1447364.7375571034</v>
      </c>
      <c r="D21" s="18" t="s">
        <v>3</v>
      </c>
      <c r="E21" s="17">
        <f>C21</f>
        <v>1447364.7375571034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-22320.041935097477</v>
      </c>
      <c r="D23" s="18" t="s">
        <v>3</v>
      </c>
      <c r="E23" s="17">
        <f>C23</f>
        <v>-22320.041935097477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-11686.402953770439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-188270.58984651777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-199956.99280028822</v>
      </c>
      <c r="D27" s="36" t="s">
        <v>3</v>
      </c>
      <c r="E27" s="17">
        <f>C27</f>
        <v>-199956.99280028822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3254960.1587680099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2029872.455946292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34304.844505492329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-35091.014107680334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2029086.286344104</v>
      </c>
      <c r="D12" s="18" t="s">
        <v>3</v>
      </c>
      <c r="E12" s="17">
        <f>C12</f>
        <v>2029086.286344104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151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omk.'!E13*(1+Prisudvikling2019)^3</f>
        <v>1471825.2016218181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1471825.2016218181</v>
      </c>
      <c r="D20" s="18" t="s">
        <v>3</v>
      </c>
      <c r="E20" s="17">
        <f>C20</f>
        <v>1471825.2016218181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-22697.250643800624</v>
      </c>
      <c r="D22" s="18" t="s">
        <v>3</v>
      </c>
      <c r="E22" s="17">
        <f>C22</f>
        <v>-22697.250643800624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-11883.903163689158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-191452.36281492392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154</v>
      </c>
      <c r="C26" s="55">
        <f>SUM(C24:C25)</f>
        <v>-203336.26597861308</v>
      </c>
      <c r="D26" s="36" t="s">
        <v>3</v>
      </c>
      <c r="E26" s="17">
        <f>C26</f>
        <v>-203336.26597861308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3274877.9713435085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3343126.9150607297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1351410.3393989198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1991716.5756618099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950842.48977156391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1084526.8215301426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2035369.3113017064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950842.48977156391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1138627.8075341424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2089470.2973057064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54100.986003999831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54100.986003999831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56890.522477366561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152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1350656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2865</v>
      </c>
      <c r="F11" s="22" t="s">
        <v>3</v>
      </c>
      <c r="G11" s="1"/>
      <c r="H11" s="1"/>
    </row>
    <row r="12" spans="1:8" x14ac:dyDescent="0.25">
      <c r="A12" s="1"/>
      <c r="B12" s="38" t="s">
        <v>136</v>
      </c>
      <c r="C12" s="39"/>
      <c r="D12" s="40"/>
      <c r="E12" s="20">
        <f>SUM(E10:E11)</f>
        <v>1353521</v>
      </c>
      <c r="F12" s="21" t="s">
        <v>3</v>
      </c>
      <c r="G12" s="1"/>
      <c r="H12" s="1"/>
    </row>
    <row r="13" spans="1:8" x14ac:dyDescent="0.25">
      <c r="A13" s="1"/>
      <c r="B13" s="38" t="s">
        <v>137</v>
      </c>
      <c r="C13" s="39"/>
      <c r="D13" s="40"/>
      <c r="E13" s="20">
        <f>E12*(1+Prisudvikling2019)^2</f>
        <v>1399656.5889328097</v>
      </c>
      <c r="F13" s="21" t="s">
        <v>3</v>
      </c>
      <c r="G13" s="1"/>
      <c r="H13" s="1"/>
    </row>
    <row r="14" spans="1:8" x14ac:dyDescent="0.25">
      <c r="A14" s="1"/>
      <c r="B14" s="24"/>
      <c r="C14" s="23"/>
      <c r="D14" s="23"/>
      <c r="E14" s="23"/>
      <c r="F14" s="23"/>
      <c r="G14" s="1"/>
      <c r="H14" s="1"/>
    </row>
    <row r="15" spans="1:8" x14ac:dyDescent="0.25">
      <c r="A15" s="1"/>
      <c r="B15" s="23"/>
      <c r="C15" s="23"/>
      <c r="D15" s="23"/>
      <c r="E15" s="23"/>
      <c r="F15" s="23"/>
      <c r="G15" s="1"/>
      <c r="H15" s="1"/>
    </row>
    <row r="16" spans="1:8" x14ac:dyDescent="0.25">
      <c r="A16" s="1"/>
      <c r="B16" s="1"/>
      <c r="C16" s="1"/>
      <c r="D16" s="1"/>
      <c r="E16" s="23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124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33</v>
      </c>
      <c r="C9" s="94"/>
      <c r="D9" s="95"/>
      <c r="E9" s="11">
        <v>-82055.48000000001</v>
      </c>
      <c r="F9" s="22" t="s">
        <v>3</v>
      </c>
      <c r="G9" s="19"/>
      <c r="H9" s="27"/>
      <c r="I9" s="1"/>
    </row>
    <row r="10" spans="1:9" x14ac:dyDescent="0.25">
      <c r="A10" s="1"/>
      <c r="B10" s="87" t="s">
        <v>115</v>
      </c>
      <c r="C10" s="88"/>
      <c r="D10" s="89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7" t="s">
        <v>125</v>
      </c>
      <c r="C11" s="88"/>
      <c r="D11" s="89"/>
      <c r="E11" s="11">
        <f>E9/E10</f>
        <v>-20513.870000000003</v>
      </c>
      <c r="F11" s="22" t="s">
        <v>3</v>
      </c>
      <c r="G11" s="14"/>
      <c r="H11" s="28"/>
      <c r="I11" s="1"/>
    </row>
    <row r="12" spans="1:9" x14ac:dyDescent="0.25">
      <c r="A12" s="1"/>
      <c r="B12" s="90" t="s">
        <v>131</v>
      </c>
      <c r="C12" s="91"/>
      <c r="D12" s="91"/>
      <c r="E12" s="91"/>
      <c r="F12" s="92"/>
      <c r="G12" s="20">
        <f>E11</f>
        <v>-20513.870000000003</v>
      </c>
      <c r="H12" s="21" t="s">
        <v>3</v>
      </c>
      <c r="I12" s="1"/>
    </row>
    <row r="13" spans="1:9" x14ac:dyDescent="0.25">
      <c r="A13" s="1"/>
      <c r="B13" s="90" t="s">
        <v>127</v>
      </c>
      <c r="C13" s="91"/>
      <c r="D13" s="91"/>
      <c r="E13" s="91"/>
      <c r="F13" s="92"/>
      <c r="G13" s="20">
        <f>G12*(1+Prisudvikling2018)*(1+Prisudvikling2019)^4</f>
        <v>-22320.041935097477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122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93" t="s">
        <v>122</v>
      </c>
      <c r="C18" s="94"/>
      <c r="D18" s="95"/>
      <c r="E18" s="11">
        <v>-42962.885402879212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126</v>
      </c>
      <c r="C20" s="88"/>
      <c r="D20" s="89"/>
      <c r="E20" s="11">
        <f>E18/E19</f>
        <v>-10740.721350719803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131</v>
      </c>
      <c r="C21" s="91"/>
      <c r="D21" s="91"/>
      <c r="E21" s="91"/>
      <c r="F21" s="92"/>
      <c r="G21" s="20">
        <f>E20</f>
        <v>-10740.721350719803</v>
      </c>
      <c r="H21" s="21" t="s">
        <v>3</v>
      </c>
      <c r="I21" s="1"/>
    </row>
    <row r="22" spans="1:9" x14ac:dyDescent="0.25">
      <c r="A22" s="1"/>
      <c r="B22" s="90" t="s">
        <v>127</v>
      </c>
      <c r="C22" s="91"/>
      <c r="D22" s="91"/>
      <c r="E22" s="91"/>
      <c r="F22" s="92"/>
      <c r="G22" s="20">
        <f>G21*(1+Prisudvikling2018)*(1+Prisudvikling2019)^4</f>
        <v>-11686.402953770439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2018-08-27T13:00:35Z</dcterms:modified>
</cp:coreProperties>
</file>