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305" yWindow="0" windowWidth="20505" windowHeight="1102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17" i="11" l="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8" i="11"/>
  <c r="F10" i="1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E11" i="2" s="1"/>
  <c r="F19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<sst xmlns="http://schemas.openxmlformats.org/spreadsheetml/2006/main" count="248" uniqueCount="128">
  <si>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</si>
  <si>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</si>
  <si>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</si>
  <si>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</si>
  <si>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</si>
  <si>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</si>
  <si>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</si>
  <si>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</si>
  <si>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</si>
  <si>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</si>
  <si>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</si>
  <si>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</si>
  <si>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</si>
  <si>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</si>
  <si>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</si>
  <si>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</si>
  <si>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</si>
  <si>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</si>
  <si>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</si>
  <si>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</si>
  <si>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</si>
  <si>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</si>
  <si>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</si>
  <si>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</si>
  <si>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</si>
  <si>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</si>
  <si>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</si>
  <si>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</si>
  <si>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</si>
  <si>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</si>
  <si>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</si>
  <si>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</si>
  <si>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</si>
  <si>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</si>
  <si>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</si>
  <si>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</si>
  <si>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</si>
  <si>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</si>
  <si>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</si>
  <si>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</si>
  <si>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</si>
  <si>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</si>
  <si>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</si>
  <si>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</si>
  <si>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</si>
  <si>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</si>
  <si>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</si>
  <si>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</si>
  <si>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</si>
  <si>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</si>
  <si>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</si>
  <si>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</si>
  <si>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</si>
  <si>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</si>
  <si>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</si>
  <si>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</si>
  <si>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</si>
  <si>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</si>
  <si>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</si>
  <si>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</si>
  <si>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</si>
  <si>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</si>
  <si>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</si>
  <si>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</si>
  <si>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</si>
  <si>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</si>
  <si>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</si>
  <si>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</si>
  <si>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</si>
  <si>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</si>
  <si>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</si>
  <si>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</si>
  <si>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</si>
  <si>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</si>
  <si>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</si>
  <si>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</si>
  <si>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</si>
  <si>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</si>
  <si>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</si>
  <si>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</si>
  <si>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</si>
  <si>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</si>
  <si>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</si>
  <si>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</si>
  <si>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</si>
  <si>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</si>
  <si>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</si>
  <si>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</si>
  <si>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</si>
  <si>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</si>
  <si>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</si>
  <si>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</si>
  <si>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</si>
  <si>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</si>
  <si>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</si>
  <si>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</si>
  <si>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</si>
  <si>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</si>
  <si>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</si>
  <si>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</si>
  <si>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</si>
  <si>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</si>
  <si>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</si>
  <si>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</si>
  <si>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</si>
  <si>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</si>
  <si>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</si>
  <si>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</si>
  <si>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</si>
  <si>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</si>
  <si>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</si>
  <si>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</si>
  <si>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</si>
  <si>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Boring (inkl. etablering, forerør, filter og prøvepumpning)</t>
  </si>
  <si>
    <t>Beluftningsanlæg, bundbeluftbning, Mek./EL</t>
  </si>
  <si>
    <t>Beluftningsanlæg, bundbeluftbning, Kontruktioner</t>
  </si>
  <si>
    <t>SRO-anlæg, vandværk</t>
  </si>
  <si>
    <t>Ø 50mm &lt; Ledningsnet ≤ Ø110 mm</t>
  </si>
  <si>
    <t>Ventiler på ledningsnet ≤ Ø50 mm</t>
  </si>
  <si>
    <t xml:space="preserve">Afregningsmålere, mekaniske </t>
  </si>
  <si>
    <t>Køretøjer, personbil</t>
  </si>
  <si>
    <t>Arbejdsplads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</si>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</sst>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45323117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10016488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1326528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811286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846260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13000562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3390360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3390360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-779344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-15919439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-873737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-17572520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-1181598</v>
      </c>
      <c r="F28" s="78" t="s">
        <v>4</v>
      </c>
      <c r="G28" s="1">
        <f>IF(E28&lt;0,0,-E28)</f>
        <v>0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29503</v>
      </c>
      <c r="F30" s="78" t="s">
        <v>4</v>
      </c>
      <c r="G30" s="57">
        <f>-$E$30</f>
        <v>-29503</v>
      </c>
      <c r="H30" s="78" t="s">
        <v>4</v>
      </c>
      <c r="I30" s="2"/>
    </row>
    <row r="31" spans="1:9" x14ac:dyDescent="0.25">
      <c r="A31" s="2"/>
      <c r="B31" s="95" t="s">
        <v>123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124</v>
      </c>
      <c r="C32" s="38"/>
      <c r="D32" s="39"/>
      <c r="E32" s="47">
        <v>41458464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42099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41500563</v>
      </c>
      <c r="F35" s="78" t="s">
        <v>4</v>
      </c>
      <c r="G35" s="57">
        <f>-E35</f>
        <v>-41500563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3793051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125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42415603.567742921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15295117.495445577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167482.43415329306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383614.34948884964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41864506.784100778</v>
      </c>
      <c r="F13" s="58" t="s">
        <v>4</v>
      </c>
      <c r="G13" s="57">
        <f>E13</f>
        <v>41864506.784100778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-54803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106392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-269034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252792.88666666672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35347.886666666716</v>
      </c>
      <c r="F21" s="58" t="s">
        <v>4</v>
      </c>
      <c r="G21" s="57">
        <f>E21</f>
        <v>35347.886666666716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3793051</v>
      </c>
      <c r="F23" s="58" t="s">
        <v>4</v>
      </c>
      <c r="G23" s="57">
        <f>E23</f>
        <v>3793051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45692905.670767441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41864506.784100778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12221918.580227515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14343954.878764775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15295117.495445577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531679.23615807982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166161.80314758545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382179.91655875754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41847844.300552517</v>
      </c>
      <c r="F16" s="58" t="s">
        <v>4</v>
      </c>
      <c r="G16" s="57">
        <f>E16</f>
        <v>41847844.300552517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41847844.300552517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12552103.323939804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14568382.748357538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15295117.495445577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42415603.567742921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27120486.072297342</v>
      </c>
      <c r="H9" s="70" t="s">
        <v>4</v>
      </c>
      <c r="I9" s="2"/>
    </row>
    <row r="10" spans="1:9" x14ac:dyDescent="0.25">
      <c r="A10" s="2"/>
      <c r="B10" s="50" t="s">
        <v>126</v>
      </c>
      <c r="C10" s="45"/>
      <c r="D10" s="45"/>
      <c r="E10" s="45"/>
      <c r="F10" s="46"/>
      <c r="G10" s="47">
        <v>557613.90365930332</v>
      </c>
      <c r="H10" s="70" t="s">
        <v>4</v>
      </c>
      <c r="I10" s="2"/>
    </row>
    <row r="11" spans="1:9" x14ac:dyDescent="0.25">
      <c r="A11" s="2"/>
      <c r="B11" s="50" t="s">
        <v>127</v>
      </c>
      <c r="C11" s="45"/>
      <c r="D11" s="45"/>
      <c r="E11" s="45"/>
      <c r="F11" s="46"/>
      <c r="G11" s="47">
        <f>$G$9-$G$10</f>
        <v>26562872.168638039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0.63051327089182163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167482.43415329306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12552103.323939804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251042.06647879607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14568382.748357538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132572.28301005359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383614.34948884964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-263228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-263228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1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30</v>
      </c>
      <c r="E10" s="47">
        <v>481065</v>
      </c>
      <c r="F10" s="47">
        <f>E10/D10</f>
        <v>16035.5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25</v>
      </c>
      <c r="E11" s="47">
        <v>829122</v>
      </c>
      <c r="F11" s="47">
        <f t="shared" ref="F11:F18" si="0">E11/D11</f>
        <v>33164.879999999997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50</v>
      </c>
      <c r="E12" s="47">
        <v>2144624</v>
      </c>
      <c r="F12" s="47">
        <f t="shared" si="0"/>
        <v>42892.480000000003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10</v>
      </c>
      <c r="E13" s="47">
        <v>79304</v>
      </c>
      <c r="F13" s="47">
        <f t="shared" si="0"/>
        <v>7930.4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75</v>
      </c>
      <c r="E14" s="47">
        <v>7194591</v>
      </c>
      <c r="F14" s="47">
        <f t="shared" si="0"/>
        <v>95927.88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75</v>
      </c>
      <c r="E15" s="47">
        <v>2901664</v>
      </c>
      <c r="F15" s="47">
        <f t="shared" si="0"/>
        <v>38688.853333333333</v>
      </c>
      <c r="G15" s="70" t="s">
        <v>4</v>
      </c>
      <c r="H15" s="2"/>
    </row>
    <row r="16" spans="1:8" x14ac:dyDescent="0.25">
      <c r="A16" s="2"/>
      <c r="B16" s="86" t="s">
        <v>119</v>
      </c>
      <c r="C16" s="87">
        <v>2015</v>
      </c>
      <c r="D16" s="87">
        <v>8</v>
      </c>
      <c r="E16" s="47">
        <v>1422138</v>
      </c>
      <c r="F16" s="47">
        <f t="shared" si="0"/>
        <v>177767.25</v>
      </c>
      <c r="G16" s="70" t="s">
        <v>4</v>
      </c>
      <c r="H16" s="2"/>
    </row>
    <row r="17" spans="1:8" x14ac:dyDescent="0.25">
      <c r="A17" s="2"/>
      <c r="B17" s="86" t="s">
        <v>120</v>
      </c>
      <c r="C17" s="87">
        <v>2015</v>
      </c>
      <c r="D17" s="87">
        <v>5</v>
      </c>
      <c r="E17" s="47">
        <v>491975</v>
      </c>
      <c r="F17" s="47">
        <f t="shared" si="0"/>
        <v>98395</v>
      </c>
      <c r="G17" s="70" t="s">
        <v>4</v>
      </c>
      <c r="H17" s="2"/>
    </row>
    <row r="18" spans="1:8" x14ac:dyDescent="0.25">
      <c r="A18" s="2"/>
      <c r="B18" s="86" t="s">
        <v>121</v>
      </c>
      <c r="C18" s="87">
        <v>2015</v>
      </c>
      <c r="D18" s="87">
        <v>5</v>
      </c>
      <c r="E18" s="47">
        <v>374956</v>
      </c>
      <c r="F18" s="47">
        <f t="shared" si="0"/>
        <v>74991.199999999997</v>
      </c>
      <c r="G18" s="70" t="s">
        <v>4</v>
      </c>
      <c r="H18" s="2"/>
    </row>
    <row r="19" spans="1:8" x14ac:dyDescent="0.25">
      <c r="A19" s="2"/>
      <c r="B19" s="34" t="s">
        <v>122</v>
      </c>
      <c r="C19" s="35"/>
      <c r="D19" s="35"/>
      <c r="E19" s="36"/>
      <c r="F19" s="63">
        <f>SUM(F10:F18)</f>
        <v>585793.44333333336</v>
      </c>
      <c r="G19" s="64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32"/>
      <c r="B24" s="32"/>
      <c r="C24" s="32"/>
      <c r="D24" s="32"/>
      <c r="E24" s="32"/>
      <c r="F24" s="32"/>
      <c r="G24" s="32"/>
      <c r="H24" s="32"/>
    </row>
    <row r="25" spans="1:8" x14ac:dyDescent="0.25">
      <c r="A25" s="32"/>
      <c r="B25" s="32"/>
      <c r="C25" s="32"/>
      <c r="D25" s="32"/>
      <c r="E25" s="32"/>
      <c r="F25" s="32"/>
      <c r="G25" s="32"/>
      <c r="H25" s="32"/>
    </row>
    <row r="26" spans="1:8" x14ac:dyDescent="0.25">
      <c r="A26" s="32"/>
      <c r="B26" s="32"/>
      <c r="C26" s="32"/>
      <c r="D26" s="32"/>
      <c r="E26" s="32"/>
      <c r="F26" s="32"/>
      <c r="G26" s="32"/>
      <c r="H26" s="3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</sheetData>
  <sheetProtection password="DFE9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15327197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15382000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-54803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1206392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1100000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106392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435966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705000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-269034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349167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569627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2015'!F19</f>
        <v>585793.44333333336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252792.88666666672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2018-08-10T06:38:29Z</dcterms:modified>
</cp:coreProperties>
</file>