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<sst xmlns="http://schemas.openxmlformats.org/spreadsheetml/2006/main" count="108" uniqueCount="74">
  <si>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</si>
  <si>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</si>
  <si>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</si>
  <si>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</si>
  <si>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</si>
  <si>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</si>
  <si>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</si>
  <si>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</si>
  <si>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</si>
  <si>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</si>
  <si>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</si>
  <si>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</si>
  <si>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</si>
  <si>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</si>
  <si>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</si>
  <si>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</si>
  <si>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</si>
  <si>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</si>
  <si>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</si>
  <si>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</si>
  <si>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</si>
  <si>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</si>
  <si>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Slamhåndtering 2014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</si>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</sst>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15753191.921654666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593000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101872.49813866666</v>
      </c>
      <c r="C4" t="s">
        <v>11</v>
      </c>
    </row>
    <row r="5" spans="1:3" s="26" customFormat="1" x14ac:dyDescent="0.25">
      <c r="A5" s="3" t="s">
        <v>12</v>
      </c>
      <c r="B5" s="48">
        <f>SUM(B2:B4)</f>
        <v>16448064.419793332</v>
      </c>
      <c r="C5" s="62" t="s">
        <v>11</v>
      </c>
    </row>
    <row r="6" spans="1:3" x14ac:dyDescent="0.25">
      <c r="A6" s="47" t="s">
        <v>0</v>
      </c>
      <c r="B6" s="38">
        <f>Investeringer!E3</f>
        <v>29535161.513885606</v>
      </c>
      <c r="C6" s="23" t="s">
        <v>11</v>
      </c>
    </row>
    <row r="7" spans="1:3" x14ac:dyDescent="0.25">
      <c r="A7" s="4" t="s">
        <v>1</v>
      </c>
      <c r="B7" s="35">
        <f>Investeringer!F3</f>
        <v>4045680.3525541727</v>
      </c>
      <c r="C7" t="s">
        <v>11</v>
      </c>
    </row>
    <row r="8" spans="1:3" x14ac:dyDescent="0.25">
      <c r="A8" s="4" t="s">
        <v>2</v>
      </c>
      <c r="B8" s="35">
        <f>Investeringer!G3</f>
        <v>416666.66666666663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564847</v>
      </c>
      <c r="C9" t="s">
        <v>11</v>
      </c>
    </row>
    <row r="10" spans="1:3" s="22" customFormat="1" x14ac:dyDescent="0.25">
      <c r="A10" s="3" t="s">
        <v>47</v>
      </c>
      <c r="B10" s="48">
        <f>SUM(B6:B9)</f>
        <v>34562355.533106446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1402626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1402626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52413045.952899776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52876992.608282894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15399971</v>
      </c>
      <c r="C2" s="49">
        <v>0</v>
      </c>
      <c r="D2" s="49">
        <f>B2+C2</f>
        <v>15399971</v>
      </c>
      <c r="E2" s="50">
        <f>D2</f>
        <v>15399971</v>
      </c>
      <c r="F2" s="49">
        <v>16303254.674014058</v>
      </c>
      <c r="G2" s="49">
        <v>0</v>
      </c>
      <c r="H2" s="49">
        <f>F2-G2</f>
        <v>16303254.674014058</v>
      </c>
      <c r="I2" s="49">
        <f>AVERAGEIF(E2:E4,"&lt;&gt;0")</f>
        <v>15753191.921654666</v>
      </c>
      <c r="J2" s="49">
        <v>14539059.879937852</v>
      </c>
      <c r="K2" s="39">
        <f>IF(H2&gt;I2,IF(I2&gt;J2,I2,J2),H2)</f>
        <v>15753191.921654666</v>
      </c>
    </row>
    <row r="3" spans="1:11" s="23" customFormat="1" x14ac:dyDescent="0.25">
      <c r="A3" s="28">
        <v>2014</v>
      </c>
      <c r="B3" s="49">
        <v>14949311</v>
      </c>
      <c r="C3" s="49"/>
      <c r="D3" s="49">
        <f t="shared" ref="D3:D4" si="0">B3+C3</f>
        <v>14949311</v>
      </c>
      <c r="E3" s="50">
        <f>D3*Pristalsregulering!C7</f>
        <v>14961270.448799999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16635297</v>
      </c>
      <c r="C4" s="49"/>
      <c r="D4" s="49">
        <f t="shared" si="0"/>
        <v>16635297</v>
      </c>
      <c r="E4" s="50">
        <f>D4*Pristalsregulering!$C$6*Pristalsregulering!$C$7</f>
        <v>16898334.316163998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76" max="76" width="9.140625" hidden="1"/>
    <col min="118" max="118" width="9.140625" hidden="1"/>
    <col min="188" max="188" width="9.140625" hidden="1"/>
    <col min="230" max="230" width="9.140625" hidden="1"/>
    <col min="300" max="30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593000</v>
      </c>
      <c r="C3" s="45">
        <f>B3</f>
        <v>593000</v>
      </c>
      <c r="D3" s="83">
        <f>IF(C4=0,0,AVERAGEIF(C4:C6,"&lt;&gt;0"))+C3</f>
        <v>593000</v>
      </c>
      <c r="E3" s="57">
        <f>SUM(D3:D3)</f>
        <v>593000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15105</v>
      </c>
      <c r="C3" s="42">
        <v>103520</v>
      </c>
      <c r="D3" s="42">
        <v>0</v>
      </c>
      <c r="E3" s="41">
        <f>B3</f>
        <v>15105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101872.49813866666</v>
      </c>
    </row>
    <row r="4" spans="1:8" x14ac:dyDescent="0.25">
      <c r="A4" s="31">
        <v>2014</v>
      </c>
      <c r="B4" s="41">
        <v>14385</v>
      </c>
      <c r="C4" s="42">
        <v>78400</v>
      </c>
      <c r="D4" s="42">
        <v>0</v>
      </c>
      <c r="E4" s="41">
        <f>B4*Pristalsregulering!$C$7</f>
        <v>14396.507999999998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17468</v>
      </c>
      <c r="C5" s="42">
        <v>75200</v>
      </c>
      <c r="D5" s="42">
        <v>0</v>
      </c>
      <c r="E5" s="41">
        <f>B5*Pristalsregulering!$C$7*Pristalsregulering!$C$6</f>
        <v>17744.204015999996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27128859.732086185</v>
      </c>
      <c r="C3" s="38">
        <v>3898696.2899999986</v>
      </c>
      <c r="D3" s="40">
        <v>416666.66666666663</v>
      </c>
      <c r="E3" s="35">
        <f>B3*Pristalsregulering!C2*Pristalsregulering!C3*Pristalsregulering!C4*Pristalsregulering!C5*Pristalsregulering!C6*Pristalsregulering!C7</f>
        <v>29535161.513885606</v>
      </c>
      <c r="F3" s="35">
        <v>4045680.3525541727</v>
      </c>
      <c r="G3" s="35">
        <f>D3</f>
        <v>416666.66666666663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562082</v>
      </c>
      <c r="D3" s="38">
        <v>8295</v>
      </c>
      <c r="E3" s="40">
        <v>0</v>
      </c>
      <c r="F3" s="38">
        <f>B3</f>
        <v>0</v>
      </c>
      <c r="G3" s="38">
        <f>C3</f>
        <v>562082</v>
      </c>
      <c r="H3" s="38">
        <f>D3</f>
        <v>8295</v>
      </c>
      <c r="I3" s="40">
        <f>E3</f>
        <v>0</v>
      </c>
      <c r="J3" s="42">
        <f>AVERAGE(F3:F5)</f>
        <v>0</v>
      </c>
      <c r="K3" s="42">
        <f>G3</f>
        <v>562082</v>
      </c>
      <c r="L3" s="43">
        <f>AVERAGE(H3:H5)+AVERAGE(I3:I5)</f>
        <v>2765</v>
      </c>
      <c r="M3" s="44">
        <f>SUM(J3:L3)</f>
        <v>564847</v>
      </c>
      <c r="N3" s="23"/>
    </row>
    <row r="4" spans="1:14" x14ac:dyDescent="0.25">
      <c r="A4" s="28">
        <v>2014</v>
      </c>
      <c r="B4" s="45">
        <v>0</v>
      </c>
      <c r="C4" s="38">
        <v>668491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669025.79279999994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700353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711426.98163599987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73120</v>
      </c>
      <c r="F2" s="42">
        <v>10928</v>
      </c>
      <c r="G2" s="42">
        <v>0</v>
      </c>
      <c r="H2" s="42">
        <v>1286055</v>
      </c>
      <c r="I2" s="42">
        <v>0</v>
      </c>
      <c r="J2" s="42"/>
      <c r="K2" s="42"/>
      <c r="L2" s="43">
        <v>0</v>
      </c>
      <c r="M2" s="44">
        <f>SUM(B2:L2)</f>
        <v>1402626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2016-11-11T16:22:48Z</dcterms:modified>
</cp:coreProperties>
</file>