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20" yWindow="285" windowWidth="22155" windowHeight="146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 s="1"/>
  <c r="F15" i="11" l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F17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<sst xmlns="http://schemas.openxmlformats.org/spreadsheetml/2006/main" count="217" uniqueCount="117">
  <si>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</si>
  <si>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</si>
  <si>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</si>
  <si>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</si>
  <si>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</si>
  <si>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</si>
  <si>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</si>
  <si>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</si>
  <si>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</si>
  <si>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</si>
  <si>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</si>
  <si>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</si>
  <si>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</si>
  <si>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</si>
  <si>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</si>
  <si>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</si>
  <si>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</si>
  <si>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</si>
  <si>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</si>
  <si>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</si>
  <si>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</si>
  <si>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</si>
  <si>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</si>
  <si>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</si>
  <si>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</si>
  <si>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</si>
  <si>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</si>
  <si>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</si>
  <si>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</si>
  <si>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</si>
  <si>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</si>
  <si>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</si>
  <si>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</si>
  <si>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</si>
  <si>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</si>
  <si>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</si>
  <si>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</si>
  <si>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</si>
  <si>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</si>
  <si>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</si>
  <si>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</si>
  <si>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</si>
  <si>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</si>
  <si>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</si>
  <si>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</si>
  <si>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</si>
  <si>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</si>
  <si>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</si>
  <si>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</si>
  <si>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</si>
  <si>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</si>
  <si>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</si>
  <si>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</si>
  <si>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</si>
  <si>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</si>
  <si>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</si>
  <si>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</si>
  <si>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</si>
  <si>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</si>
  <si>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</si>
  <si>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</si>
  <si>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</si>
  <si>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</si>
  <si>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</si>
  <si>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</si>
  <si>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</si>
  <si>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</si>
  <si>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</si>
  <si>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</si>
  <si>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</si>
  <si>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</si>
  <si>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</si>
  <si>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</si>
  <si>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</si>
  <si>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</si>
  <si>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</si>
  <si>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</si>
  <si>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</si>
  <si>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</si>
  <si>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</si>
  <si>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</si>
  <si>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</si>
  <si>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</si>
  <si>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</si>
  <si>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</si>
  <si>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</si>
  <si>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</si>
  <si>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</si>
  <si>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</si>
  <si>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</si>
  <si>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</si>
  <si>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</si>
  <si>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</si>
  <si>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</si>
  <si>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</si>
  <si>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</si>
  <si>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</si>
  <si>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</si>
  <si>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</si>
  <si>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</si>
  <si>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</si>
  <si>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</si>
  <si>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</si>
  <si>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</si>
  <si>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</si>
  <si>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</si>
  <si>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Software</t>
  </si>
  <si>
    <t>Strømpeforing Ø 200 mm &lt; Ledningsnet ≤ Ø 500 mm</t>
  </si>
  <si>
    <t>Jordbassin Klasse B</t>
  </si>
  <si>
    <t>Jordbassin Klasse A</t>
  </si>
  <si>
    <t>Pumpeinstallation Miljøklasse A (300-600 l/s)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</si>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</sst>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114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52810716.600288071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16850440.010561816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685890.46189975366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397754.94871931686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51727071.189669006</v>
      </c>
      <c r="F13" s="20" t="s">
        <v>4</v>
      </c>
      <c r="G13" s="19">
        <f>E13</f>
        <v>51727071.189669006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-70313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189964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-182255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-76842.439999999944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-139446.43999999994</v>
      </c>
      <c r="F21" s="20" t="s">
        <v>4</v>
      </c>
      <c r="G21" s="19">
        <f>E21</f>
        <v>-139446.43999999994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1409632</v>
      </c>
      <c r="F23" s="20" t="s">
        <v>4</v>
      </c>
      <c r="G23" s="19">
        <f>E23</f>
        <v>1409632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52997256.749669008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6469397.4085144885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29490879.181211762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16850440.010561816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52810716.600288071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35960276.589726254</v>
      </c>
      <c r="H9" s="24" t="s">
        <v>4</v>
      </c>
      <c r="I9" s="2"/>
    </row>
    <row r="10" spans="1:9" x14ac:dyDescent="0.25">
      <c r="A10" s="2"/>
      <c r="B10" s="55" t="s">
        <v>115</v>
      </c>
      <c r="C10" s="56"/>
      <c r="D10" s="56"/>
      <c r="E10" s="56"/>
      <c r="F10" s="57"/>
      <c r="G10" s="13">
        <v>1358447.989554805</v>
      </c>
      <c r="H10" s="24" t="s">
        <v>4</v>
      </c>
      <c r="I10" s="2"/>
    </row>
    <row r="11" spans="1:9" x14ac:dyDescent="0.25">
      <c r="A11" s="2"/>
      <c r="B11" s="55" t="s">
        <v>116</v>
      </c>
      <c r="C11" s="56"/>
      <c r="D11" s="56"/>
      <c r="E11" s="56"/>
      <c r="F11" s="57"/>
      <c r="G11" s="13">
        <f>$G$9-$G$10</f>
        <v>34601828.600171447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1.9822376147379539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685890.46189975366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6469397.4085144885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129387.94817028978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29490879.181211762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268367.00054902706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397754.94871931686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1974468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1974468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10</v>
      </c>
      <c r="E10" s="13">
        <v>40480</v>
      </c>
      <c r="F10" s="13">
        <f>E10/D10</f>
        <v>4048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5</v>
      </c>
      <c r="E11" s="13">
        <v>1057207</v>
      </c>
      <c r="F11" s="13">
        <f t="shared" ref="F11:F16" si="0">E11/D11</f>
        <v>211441.4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50</v>
      </c>
      <c r="E12" s="13">
        <v>3480976</v>
      </c>
      <c r="F12" s="13">
        <f t="shared" si="0"/>
        <v>69619.520000000004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50</v>
      </c>
      <c r="E13" s="13">
        <v>2443032</v>
      </c>
      <c r="F13" s="13">
        <f t="shared" si="0"/>
        <v>48860.639999999999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50</v>
      </c>
      <c r="E14" s="13">
        <v>1019416</v>
      </c>
      <c r="F14" s="13">
        <f t="shared" si="0"/>
        <v>20388.32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20</v>
      </c>
      <c r="E15" s="13">
        <v>158962</v>
      </c>
      <c r="F15" s="13">
        <f>E15/D15</f>
        <v>7948.1</v>
      </c>
      <c r="G15" s="24" t="s">
        <v>4</v>
      </c>
      <c r="H15" s="2"/>
    </row>
    <row r="16" spans="1:8" x14ac:dyDescent="0.25">
      <c r="A16" s="2"/>
      <c r="B16" s="79" t="s">
        <v>108</v>
      </c>
      <c r="C16" s="80">
        <v>2015</v>
      </c>
      <c r="D16" s="80">
        <v>50</v>
      </c>
      <c r="E16" s="13">
        <v>14322190</v>
      </c>
      <c r="F16" s="13">
        <f t="shared" si="0"/>
        <v>286443.8</v>
      </c>
      <c r="G16" s="24" t="s">
        <v>4</v>
      </c>
      <c r="H16" s="2"/>
    </row>
    <row r="17" spans="1:8" x14ac:dyDescent="0.25">
      <c r="A17" s="2"/>
      <c r="B17" s="48" t="s">
        <v>111</v>
      </c>
      <c r="C17" s="49"/>
      <c r="D17" s="49"/>
      <c r="E17" s="50"/>
      <c r="F17" s="22">
        <f>SUM(F10:F16)</f>
        <v>648749.78</v>
      </c>
      <c r="G17" s="23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16402924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16473237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-70313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289964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100000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189964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417745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600000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-182255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781489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592853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2015'!F17</f>
        <v>648749.78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-76842.439999999944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48898431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22056128</v>
      </c>
      <c r="F11" s="24" t="s">
        <v>4</v>
      </c>
      <c r="G11" s="21"/>
      <c r="H11" s="85"/>
      <c r="I11" s="2"/>
    </row>
    <row r="12" spans="1:9" x14ac:dyDescent="0.25">
      <c r="A12" s="2"/>
      <c r="B12" s="55" t="s">
        <v>44</v>
      </c>
      <c r="C12" s="56"/>
      <c r="D12" s="57"/>
      <c r="E12" s="13">
        <v>3457720</v>
      </c>
      <c r="F12" s="24" t="s">
        <v>4</v>
      </c>
      <c r="G12" s="16"/>
      <c r="H12" s="86"/>
      <c r="I12" s="2"/>
    </row>
    <row r="13" spans="1:9" x14ac:dyDescent="0.25">
      <c r="A13" s="2"/>
      <c r="B13" s="55" t="s">
        <v>45</v>
      </c>
      <c r="C13" s="56"/>
      <c r="D13" s="57"/>
      <c r="E13" s="13">
        <v>119511</v>
      </c>
      <c r="F13" s="24" t="s">
        <v>4</v>
      </c>
      <c r="G13" s="16"/>
      <c r="H13" s="86"/>
      <c r="I13" s="2"/>
    </row>
    <row r="14" spans="1:9" x14ac:dyDescent="0.25">
      <c r="A14" s="2"/>
      <c r="B14" s="55" t="s">
        <v>46</v>
      </c>
      <c r="C14" s="56"/>
      <c r="D14" s="57"/>
      <c r="E14" s="13">
        <v>1498707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27132066</v>
      </c>
      <c r="F15" s="70" t="s">
        <v>4</v>
      </c>
      <c r="G15" s="16"/>
      <c r="H15" s="86"/>
      <c r="I15" s="2"/>
    </row>
    <row r="16" spans="1:9" x14ac:dyDescent="0.25">
      <c r="A16" s="2"/>
      <c r="B16" s="55" t="s">
        <v>48</v>
      </c>
      <c r="C16" s="56"/>
      <c r="D16" s="57"/>
      <c r="E16" s="13">
        <v>28885</v>
      </c>
      <c r="F16" s="24" t="s">
        <v>4</v>
      </c>
      <c r="G16" s="16"/>
      <c r="H16" s="86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5" t="s">
        <v>50</v>
      </c>
      <c r="C18" s="56"/>
      <c r="D18" s="57"/>
      <c r="E18" s="13">
        <v>591000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619885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-2476123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-25255851</v>
      </c>
      <c r="F21" s="24" t="s">
        <v>4</v>
      </c>
      <c r="G21" s="16"/>
      <c r="H21" s="86"/>
      <c r="I21" s="2"/>
    </row>
    <row r="22" spans="1:9" x14ac:dyDescent="0.25">
      <c r="A22" s="2"/>
      <c r="B22" s="55" t="s">
        <v>54</v>
      </c>
      <c r="C22" s="56"/>
      <c r="D22" s="57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-19977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-27751951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0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112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113</v>
      </c>
      <c r="C32" s="53"/>
      <c r="D32" s="54"/>
      <c r="E32" s="13">
        <v>45687018</v>
      </c>
      <c r="F32" s="24" t="s">
        <v>4</v>
      </c>
      <c r="G32" s="21"/>
      <c r="H32" s="85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1801781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47488799</v>
      </c>
      <c r="F35" s="70" t="s">
        <v>4</v>
      </c>
      <c r="G35" s="19">
        <f>-E35</f>
        <v>-47488799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1409632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2018-08-10T11:08:20Z</dcterms:modified>
</cp:coreProperties>
</file>