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90" yWindow="1290" windowWidth="24435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0" i="11"/>
  <c r="F15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<sst xmlns="http://schemas.openxmlformats.org/spreadsheetml/2006/main" count="213" uniqueCount="116">
  <si>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</si>
  <si>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</si>
  <si>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</si>
  <si>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</si>
  <si>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</si>
  <si>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</si>
  <si>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</si>
  <si>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</si>
  <si>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</si>
  <si>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</si>
  <si>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</si>
  <si>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</si>
  <si>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</si>
  <si>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</si>
  <si>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</si>
  <si>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</si>
  <si>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</si>
  <si>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</si>
  <si>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</si>
  <si>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</si>
  <si>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</si>
  <si>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</si>
  <si>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</si>
  <si>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</si>
  <si>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</si>
  <si>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</si>
  <si>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</si>
  <si>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</si>
  <si>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</si>
  <si>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</si>
  <si>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</si>
  <si>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</si>
  <si>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</si>
  <si>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</si>
  <si>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</si>
  <si>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</si>
  <si>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</si>
  <si>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</si>
  <si>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</si>
  <si>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</si>
  <si>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</si>
  <si>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</si>
  <si>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</si>
  <si>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</si>
  <si>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</si>
  <si>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</si>
  <si>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</si>
  <si>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</si>
  <si>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</si>
  <si>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</si>
  <si>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</si>
  <si>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</si>
  <si>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</si>
  <si>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</si>
  <si>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</si>
  <si>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</si>
  <si>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</si>
  <si>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</si>
  <si>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</si>
  <si>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</si>
  <si>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</si>
  <si>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</si>
  <si>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</si>
  <si>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</si>
  <si>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</si>
  <si>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</si>
  <si>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</si>
  <si>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</si>
  <si>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</si>
  <si>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</si>
  <si>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</si>
  <si>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</si>
  <si>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</si>
  <si>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</si>
  <si>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</si>
  <si>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</si>
  <si>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</si>
  <si>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</si>
  <si>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</si>
  <si>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</si>
  <si>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</si>
  <si>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</si>
  <si>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</si>
  <si>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</si>
  <si>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</si>
  <si>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</si>
  <si>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</si>
  <si>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</si>
  <si>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</si>
  <si>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</si>
  <si>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</si>
  <si>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</si>
  <si>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</si>
  <si>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</si>
  <si>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</si>
  <si>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</si>
  <si>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</si>
  <si>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</si>
  <si>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</si>
  <si>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</si>
  <si>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</si>
  <si>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</si>
  <si>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</si>
  <si>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</si>
  <si>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</si>
  <si>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</si>
  <si>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Ø 500 mm &lt; Ledningsnet ≤ Ø 800 mm</t>
  </si>
  <si>
    <t>Pumpestationer m. overbygning (&lt; 20 m2), Konstruktioner</t>
  </si>
  <si>
    <t>Pumpestationer m. overbygning (&lt; 20 m2), Mek/EL</t>
  </si>
  <si>
    <t>Pumpestationer m. overbygning (&lt; 20 m2),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</si>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</sst>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113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32964819.238256652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9975027.6323604397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454326.61685830832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272917.23752751405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32237575.383870829</v>
      </c>
      <c r="F13" s="20" t="s">
        <v>4</v>
      </c>
      <c r="G13" s="19">
        <f>E13</f>
        <v>32237575.383870829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546977.5</v>
      </c>
      <c r="F15" s="20" t="s">
        <v>4</v>
      </c>
      <c r="G15" s="19">
        <f>E15</f>
        <v>546977.5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2067400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334790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-318118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36259.973333333386</v>
      </c>
      <c r="F20" s="10" t="s">
        <v>4</v>
      </c>
      <c r="G20" s="17"/>
      <c r="H20" s="18"/>
      <c r="I20" s="2"/>
    </row>
    <row r="21" spans="1:9" x14ac:dyDescent="0.25">
      <c r="A21" s="2"/>
      <c r="B21" s="54" t="s">
        <v>35</v>
      </c>
      <c r="C21" s="55"/>
      <c r="D21" s="56"/>
      <c r="E21" s="19">
        <f>SUM(E17:E20)</f>
        <v>2120331.9733333336</v>
      </c>
      <c r="F21" s="20" t="s">
        <v>4</v>
      </c>
      <c r="G21" s="19">
        <f>E21</f>
        <v>2120331.9733333336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4" t="s">
        <v>31</v>
      </c>
      <c r="C23" s="55"/>
      <c r="D23" s="56"/>
      <c r="E23" s="19">
        <f>'Fane 9. Kontrol af PL2015'!G36</f>
        <v>1</v>
      </c>
      <c r="F23" s="20" t="s">
        <v>4</v>
      </c>
      <c r="G23" s="19">
        <f>E23</f>
        <v>1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34904885.857204162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5844966.4141154606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17144825.19178075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9975027.6323604397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32964819.238256652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22989791.605896212</v>
      </c>
      <c r="H9" s="24" t="s">
        <v>4</v>
      </c>
      <c r="I9" s="2"/>
    </row>
    <row r="10" spans="1:9" x14ac:dyDescent="0.25">
      <c r="A10" s="2"/>
      <c r="B10" s="58" t="s">
        <v>114</v>
      </c>
      <c r="C10" s="59"/>
      <c r="D10" s="59"/>
      <c r="E10" s="59"/>
      <c r="F10" s="60"/>
      <c r="G10" s="13">
        <v>273460.76298079611</v>
      </c>
      <c r="H10" s="24" t="s">
        <v>4</v>
      </c>
      <c r="I10" s="2"/>
    </row>
    <row r="11" spans="1:9" x14ac:dyDescent="0.25">
      <c r="A11" s="2"/>
      <c r="B11" s="58" t="s">
        <v>115</v>
      </c>
      <c r="C11" s="59"/>
      <c r="D11" s="59"/>
      <c r="E11" s="59"/>
      <c r="F11" s="60"/>
      <c r="G11" s="13">
        <f>$G$9-$G$10</f>
        <v>22716330.842915416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2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454326.61685830832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5844966.4141154606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116899.32828230922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17144825.19178075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156017.90924520482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272917.23752751405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5492796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3304886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2187910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546977.5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8550950</v>
      </c>
      <c r="F10" s="13">
        <f>E10/D10</f>
        <v>114012.66666666667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12826425</v>
      </c>
      <c r="F11" s="13">
        <f t="shared" ref="F11:F14" si="0">E11/D11</f>
        <v>171019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50</v>
      </c>
      <c r="E12" s="13">
        <v>643541</v>
      </c>
      <c r="F12" s="13">
        <f t="shared" si="0"/>
        <v>12870.82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20</v>
      </c>
      <c r="E13" s="13">
        <v>200020</v>
      </c>
      <c r="F13" s="13">
        <f t="shared" si="0"/>
        <v>10001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10</v>
      </c>
      <c r="E14" s="13">
        <v>26090</v>
      </c>
      <c r="F14" s="13">
        <f t="shared" si="0"/>
        <v>2609</v>
      </c>
      <c r="G14" s="24" t="s">
        <v>4</v>
      </c>
      <c r="H14" s="2"/>
    </row>
    <row r="15" spans="1:8" x14ac:dyDescent="0.25">
      <c r="A15" s="2"/>
      <c r="B15" s="48" t="s">
        <v>110</v>
      </c>
      <c r="C15" s="49"/>
      <c r="D15" s="49"/>
      <c r="E15" s="50"/>
      <c r="F15" s="22">
        <f>SUM(F10:F14)</f>
        <v>310512.48666666669</v>
      </c>
      <c r="G15" s="23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9887200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7819800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2067400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1014790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680000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334790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101882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420000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-318118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299167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285598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2015'!F15</f>
        <v>310512.48666666669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36259.973333333386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28953234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12693383</v>
      </c>
      <c r="F11" s="24" t="s">
        <v>4</v>
      </c>
      <c r="G11" s="21"/>
      <c r="H11" s="84"/>
      <c r="I11" s="2"/>
    </row>
    <row r="12" spans="1:9" x14ac:dyDescent="0.25">
      <c r="A12" s="2"/>
      <c r="B12" s="58" t="s">
        <v>44</v>
      </c>
      <c r="C12" s="59"/>
      <c r="D12" s="60"/>
      <c r="E12" s="13">
        <v>1306411</v>
      </c>
      <c r="F12" s="24" t="s">
        <v>4</v>
      </c>
      <c r="G12" s="16"/>
      <c r="H12" s="85"/>
      <c r="I12" s="2"/>
    </row>
    <row r="13" spans="1:9" x14ac:dyDescent="0.25">
      <c r="A13" s="2"/>
      <c r="B13" s="58" t="s">
        <v>45</v>
      </c>
      <c r="C13" s="59"/>
      <c r="D13" s="60"/>
      <c r="E13" s="13">
        <v>550873</v>
      </c>
      <c r="F13" s="24" t="s">
        <v>4</v>
      </c>
      <c r="G13" s="16"/>
      <c r="H13" s="85"/>
      <c r="I13" s="2"/>
    </row>
    <row r="14" spans="1:9" x14ac:dyDescent="0.25">
      <c r="A14" s="2"/>
      <c r="B14" s="58" t="s">
        <v>46</v>
      </c>
      <c r="C14" s="59"/>
      <c r="D14" s="60"/>
      <c r="E14" s="13">
        <v>598333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15149000</v>
      </c>
      <c r="F15" s="70" t="s">
        <v>4</v>
      </c>
      <c r="G15" s="16"/>
      <c r="H15" s="85"/>
      <c r="I15" s="2"/>
    </row>
    <row r="16" spans="1:9" x14ac:dyDescent="0.25">
      <c r="A16" s="2"/>
      <c r="B16" s="58" t="s">
        <v>48</v>
      </c>
      <c r="C16" s="59"/>
      <c r="D16" s="60"/>
      <c r="E16" s="13">
        <v>344399</v>
      </c>
      <c r="F16" s="24" t="s">
        <v>4</v>
      </c>
      <c r="G16" s="16"/>
      <c r="H16" s="85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344399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-2418116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-11956376</v>
      </c>
      <c r="F21" s="24" t="s">
        <v>4</v>
      </c>
      <c r="G21" s="16"/>
      <c r="H21" s="85"/>
      <c r="I21" s="2"/>
    </row>
    <row r="22" spans="1:9" x14ac:dyDescent="0.25">
      <c r="A22" s="2"/>
      <c r="B22" s="58" t="s">
        <v>54</v>
      </c>
      <c r="C22" s="59"/>
      <c r="D22" s="60"/>
      <c r="E22" s="13">
        <v>0</v>
      </c>
      <c r="F22" s="24" t="s">
        <v>4</v>
      </c>
      <c r="G22" s="16"/>
      <c r="H22" s="85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-14374492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1118907</v>
      </c>
      <c r="F28" s="70" t="s">
        <v>4</v>
      </c>
      <c r="G28" s="1">
        <f>IF(E28&lt;0,0,-E28)</f>
        <v>-1118907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111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112</v>
      </c>
      <c r="C32" s="52"/>
      <c r="D32" s="53"/>
      <c r="E32" s="13">
        <v>27262355</v>
      </c>
      <c r="F32" s="24" t="s">
        <v>4</v>
      </c>
      <c r="G32" s="21"/>
      <c r="H32" s="84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571971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27834326</v>
      </c>
      <c r="F35" s="70" t="s">
        <v>4</v>
      </c>
      <c r="G35" s="19">
        <f>-E35</f>
        <v>-27834326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1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2018-08-10T12:35:42Z</dcterms:modified>
</cp:coreProperties>
</file>