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Denne_projektmappe" defaultThemeVersion="124226"/>
  <bookViews>
    <workbookView xWindow="675" yWindow="645" windowWidth="13380" windowHeight="12510" tabRatio="820"/>
  </bookViews>
  <sheets>
    <sheet name="1. Forside" sheetId="1" r:id="rId1"/>
    <sheet name="Fane 2.1. Økonomisk ramme 2017" sheetId="2" r:id="rId2"/>
    <sheet name="Fane 3. Grundlag" sheetId="7" r:id="rId3"/>
    <sheet name="Fane 4. Individuelt eff.krav" sheetId="8" r:id="rId4"/>
    <sheet name="Fane 5. Generelt eff.krav" sheetId="9" r:id="rId5"/>
    <sheet name="Fane 6. Hist. over el. underdæk" sheetId="10" r:id="rId6"/>
    <sheet name="Fane 7. Gen. inv. i 2015" sheetId="11" r:id="rId7"/>
    <sheet name="Fane 8. Korrektion af PL2015" sheetId="12" r:id="rId8"/>
    <sheet name="Fane 9. Kontrol af PL2015" sheetId="13" r:id="rId9"/>
  </sheets>
  <calcPr calcId="145621"/>
</workbook>
</file>

<file path=xl/calcChain.xml><?xml version="1.0" encoding="utf-8"?>
<calcChain xmlns="http://schemas.openxmlformats.org/spreadsheetml/2006/main">
  <c r="G13" i="8" l="1"/>
  <c r="G11" i="8"/>
  <c r="G13" i="9" l="1"/>
  <c r="G10" i="9" l="1"/>
  <c r="G30" i="13"/>
  <c r="F38" i="11" l="1"/>
  <c r="F37" i="11"/>
  <c r="F36" i="11"/>
  <c r="F35" i="11"/>
  <c r="F34" i="11"/>
  <c r="F33" i="11"/>
  <c r="F32" i="11"/>
  <c r="F31" i="11"/>
  <c r="F30" i="11"/>
  <c r="F29" i="11"/>
  <c r="F28" i="11"/>
  <c r="F27" i="11"/>
  <c r="F26" i="11"/>
  <c r="F25" i="11"/>
  <c r="F24" i="11"/>
  <c r="F23" i="11"/>
  <c r="F22" i="11"/>
  <c r="F21" i="11"/>
  <c r="F20" i="11"/>
  <c r="F19" i="11"/>
  <c r="F18" i="11"/>
  <c r="F17" i="11"/>
  <c r="F16" i="11"/>
  <c r="F15" i="11"/>
  <c r="E35" i="13" l="1"/>
  <c r="G35" i="13" s="1"/>
  <c r="E27" i="13"/>
  <c r="E19" i="13"/>
  <c r="E15" i="13"/>
  <c r="G11" i="12"/>
  <c r="E17" i="2" s="1"/>
  <c r="G23" i="12"/>
  <c r="G17" i="12"/>
  <c r="F11" i="11"/>
  <c r="F12" i="11"/>
  <c r="F13" i="11"/>
  <c r="F14" i="11"/>
  <c r="F39" i="11"/>
  <c r="F10" i="11"/>
  <c r="F40" i="11" s="1"/>
  <c r="G29" i="12" s="1"/>
  <c r="E15" i="2"/>
  <c r="G15" i="2" s="1"/>
  <c r="G12" i="9"/>
  <c r="G14" i="9" s="1"/>
  <c r="G9" i="9"/>
  <c r="G11" i="9" s="1"/>
  <c r="G12" i="7"/>
  <c r="E9" i="2" s="1"/>
  <c r="E19" i="2"/>
  <c r="E18" i="2"/>
  <c r="E10" i="2"/>
  <c r="E28" i="13" l="1"/>
  <c r="G28" i="13" s="1"/>
  <c r="G36" i="13" s="1"/>
  <c r="E23" i="2" s="1"/>
  <c r="G23" i="2" s="1"/>
  <c r="G9" i="8"/>
  <c r="G30" i="12"/>
  <c r="E20" i="2" s="1"/>
  <c r="E21" i="2" s="1"/>
  <c r="G21" i="2" s="1"/>
  <c r="G15" i="9"/>
  <c r="E12" i="2" s="1"/>
  <c r="E11" i="2" l="1"/>
  <c r="E13" i="2" s="1"/>
  <c r="G13" i="2" s="1"/>
  <c r="G24" i="2" s="1"/>
</calcChain>
</file>

<file path=xl/sharedStrings.xml><?xml version="1.0" encoding="utf-8"?>
<sst xmlns="http://schemas.openxmlformats.org/spreadsheetml/2006/main" count="263" uniqueCount="132">
  <si>
    <t>Beskrivelse af investeringen</t>
  </si>
  <si>
    <t>Årstal</t>
  </si>
  <si>
    <t>Std. levetid (år)</t>
  </si>
  <si>
    <t>Afskrivning</t>
  </si>
  <si>
    <t>kr.</t>
  </si>
  <si>
    <t>Gennemførte investeringer i 2015</t>
  </si>
  <si>
    <t>Fane 9: Korrektion for overholdelse af indtægtsrammen i prisloft for 2015</t>
  </si>
  <si>
    <t>Fane 8: Korrektion af budgetterede omkostninger i prisloftet for 2015</t>
  </si>
  <si>
    <t>Fane 5: Generelt effektiviseringskrav</t>
  </si>
  <si>
    <t>Fane 3: Grundlag</t>
  </si>
  <si>
    <t>Bilag A</t>
  </si>
  <si>
    <t>Indholdsfortegnelse</t>
  </si>
  <si>
    <t>Fane 2.1</t>
  </si>
  <si>
    <t>Fane 3</t>
  </si>
  <si>
    <t>Fane 4</t>
  </si>
  <si>
    <t>Fane 5</t>
  </si>
  <si>
    <t>Fane 6</t>
  </si>
  <si>
    <t>Fane 7</t>
  </si>
  <si>
    <t>Fane 8</t>
  </si>
  <si>
    <t>Fane 9</t>
  </si>
  <si>
    <t>Samlet økonomisk ramme for 2017</t>
  </si>
  <si>
    <t>Grundlag</t>
  </si>
  <si>
    <t>Individuelt effektiviseringskrav</t>
  </si>
  <si>
    <t>Generelt effektiviseringskrav</t>
  </si>
  <si>
    <t>Fane 4: Individuelt effektiviseringskrav</t>
  </si>
  <si>
    <t>Korrektion af prisloft 2015</t>
  </si>
  <si>
    <t>Kontrol af prisloft 2015</t>
  </si>
  <si>
    <t>Fane 7: Gennemførte investeringer i 2015</t>
  </si>
  <si>
    <t>Grundlag til brug for fastsættelsen af den økonomiske ramme for 2017</t>
  </si>
  <si>
    <t>Historisk over- eller underdækning</t>
  </si>
  <si>
    <t>Korrektion i forhold til tidligere indtægtsramme</t>
  </si>
  <si>
    <t>Korrektion for overholdelse af indtægtsrammen i prisloft 2015</t>
  </si>
  <si>
    <t>Korrektion af faktiske 1:1 omkostninger i 2015</t>
  </si>
  <si>
    <t>Korrektion af faktiske nettofinansielle poster i 2015</t>
  </si>
  <si>
    <t>Korrektion af tillæg for planlagte investeringer vedrørende 2015</t>
  </si>
  <si>
    <t>Samlet korrektion af budgetterede omkostninger i 2015</t>
  </si>
  <si>
    <t>Økonomisk ramme for 2017</t>
  </si>
  <si>
    <t>Samlede omkostninger i alt</t>
  </si>
  <si>
    <t>Grundlag i den økonomiske ramme for 2017</t>
  </si>
  <si>
    <t>Samlet opgørelse vedrørende overholdelse af indtægtsrammen i prisloft for 2015</t>
  </si>
  <si>
    <t>Tillæg/fradrag i den økonomiske ramme for 2017 i alt</t>
  </si>
  <si>
    <t>Indtægtsramme i prisloft 2015</t>
  </si>
  <si>
    <t>Ikke anvendt likviditet vedrørende investeringer i 2015</t>
  </si>
  <si>
    <t>Tillæg for historiske investeringer</t>
  </si>
  <si>
    <t>Tillæg for gennemførte investeringer i 2010-2013</t>
  </si>
  <si>
    <t>Korrektion af tillæg for planlagte investeringer i 2013</t>
  </si>
  <si>
    <t>Tillæg for planlagte investeringer i 2014 og 2015</t>
  </si>
  <si>
    <t>Investeringstillæg i alt</t>
  </si>
  <si>
    <t>Indtægter fra tilslutningsbidrag</t>
  </si>
  <si>
    <t>Indtægter fra salg af anlægsaktiver</t>
  </si>
  <si>
    <t>Erstatninger vedr. anlægsaktiver mv.</t>
  </si>
  <si>
    <t>Indtægter og erstatninger i alt</t>
  </si>
  <si>
    <t>Faktiske betalte afdrag på lån vedrørende tillægsberettigede investeringer</t>
  </si>
  <si>
    <t>Faktiske betalinger uden låneoptagelse vedrørende tillægsberettigede investeringer</t>
  </si>
  <si>
    <t>Faktiske betalinger for igangværende arbejder</t>
  </si>
  <si>
    <t>Faktiske betalinger for køb af grunde</t>
  </si>
  <si>
    <t>Faktiske betalinger til bortskaffelse af aktiver, der er taget ud af drift</t>
  </si>
  <si>
    <t>Faktiske betalinger til reetablering som følge af aktiver, der er taget ud af drift</t>
  </si>
  <si>
    <t>Faktiske betalinger til delvis tilbagebetaling af tilslutningsbidrag</t>
  </si>
  <si>
    <t>Udgifter til investeringer</t>
  </si>
  <si>
    <t>Ikke anvendt likviditet vedrørende investeringer i alt</t>
  </si>
  <si>
    <t>Korrektion af ikke opkrævet tillæg fra 2013 i prisloft 2015</t>
  </si>
  <si>
    <t>Fordeling af indtægt efter § 6, stk. 2</t>
  </si>
  <si>
    <t>Andre indtægter i prisloftsåret, som selskabet har opnået i forbindelse med eller som følge af selskabets primære aktiviteter</t>
  </si>
  <si>
    <t>Indtægter fra primære aktiviteter mv. i alt</t>
  </si>
  <si>
    <t>Effektiviseringskrav</t>
  </si>
  <si>
    <t>pct.</t>
  </si>
  <si>
    <t>Generelt effektiviseringskrav på drift</t>
  </si>
  <si>
    <t>Generelt effektiviseringskrav på anlæg</t>
  </si>
  <si>
    <t>Tillæg/fradrag i alt</t>
  </si>
  <si>
    <t>Opgjort over- eller underdækning per. 31. december 2010</t>
  </si>
  <si>
    <t>Heraf beløb indregnet i prislofterne for 2011-2016</t>
  </si>
  <si>
    <t>Resterende indregningsperiode (fastsat i prisloftet for 2012)</t>
  </si>
  <si>
    <t>Anskaf-felsespris (kr.)</t>
  </si>
  <si>
    <t>Selskabets faktiske 1:1 omkostninger mv. i 2015, jf. reguleringsregnskabet</t>
  </si>
  <si>
    <t>Tillæg for budgetterede 1:1 omkostninger mv. i prisloft 2015</t>
  </si>
  <si>
    <t>Korrektion af tillæg for budgetterede 1:1 omostninger mv. i 2015</t>
  </si>
  <si>
    <t>Korrektion af tillæg for faktiske nettofinansielle poster i 2015</t>
  </si>
  <si>
    <t>Selskabets faktiske nettofinansielle poster i 2015, jf. reguleringsregnskabet</t>
  </si>
  <si>
    <t>Tillæg for budgetterede nettofinansielle poster i prisloft 2015</t>
  </si>
  <si>
    <t>Korrektion af tillæg for budgetterede nettofinansielle poster i 2015</t>
  </si>
  <si>
    <t>Korrektion af tillæg for planlagte investeringer vedr. 2015</t>
  </si>
  <si>
    <t>Tillæg for planlagte investeringer i 2015 i prisloft 2015</t>
  </si>
  <si>
    <t>Tillæg for planlagte investeringer i 2015 i prisloft 2016</t>
  </si>
  <si>
    <t>Selskabets faktiske afskrivninger på gennemførte investeringer i 2015</t>
  </si>
  <si>
    <t>Resterende over- eller underdækning</t>
  </si>
  <si>
    <t>Korrektion af tillæg for faktiske 1:1 omkostninger (inkl. revisorerklæringer og ordinært medlemskab af DANVA og Danske Vandværker) i 2015</t>
  </si>
  <si>
    <t>Korrektion af tillæg for faktiske omkostninger til miljø- og servicemål i 2015</t>
  </si>
  <si>
    <t>Selskabets faktiske omk. til miljø- og servicemål i 2015, jf. reguleringsregnskabet</t>
  </si>
  <si>
    <t>Korrektion af tillæg for budgetterede omk. til miljø- og servicemål i 2015</t>
  </si>
  <si>
    <t>Tillæg for budgetterede omk. til miljø- og servicemål i prisloft 2015</t>
  </si>
  <si>
    <t>- heraf ikke-påvirkelige omkostninger</t>
  </si>
  <si>
    <t>Korrektion af faktiske driftsomkostninger til miljø- og servicemål i 2015</t>
  </si>
  <si>
    <t>Driftsomkostninger</t>
  </si>
  <si>
    <t>Anlægsomkostninger inkl. finansielle omkostninger</t>
  </si>
  <si>
    <t>Ikke-påvirkelige omkostninger</t>
  </si>
  <si>
    <t>Beregningen af de enkelte komponenter i grundlaget fremgår af bilag B.</t>
  </si>
  <si>
    <t>Drifts- og anlægsomkostninger inkl. finansielle omkostninger</t>
  </si>
  <si>
    <t>Samlet generelt effektiviseringskrav</t>
  </si>
  <si>
    <t>Generelt effektiviseringskrav på drift og anlæg</t>
  </si>
  <si>
    <t>Fane 6: Historisk over- eller underdækning</t>
  </si>
  <si>
    <t>Tillæg/fradrag for historisk over- eller underdækning til og med 2010</t>
  </si>
  <si>
    <t>Tillæg/fradrag for historisk over- eller underdækning</t>
  </si>
  <si>
    <t>Oversigt over den økonomiske ramme</t>
  </si>
  <si>
    <t>Til økonomisk ramme for 2017</t>
  </si>
  <si>
    <t>Arbejdsplads</t>
  </si>
  <si>
    <t>Brønde</t>
  </si>
  <si>
    <t>Stik</t>
  </si>
  <si>
    <t>Administrationbygninger</t>
  </si>
  <si>
    <t>Køretøjer, entreprenørmaskiner</t>
  </si>
  <si>
    <t>Værksteder, garager</t>
  </si>
  <si>
    <t>Indløb-/udløbsarrangement</t>
  </si>
  <si>
    <t>Jordbassin Klasse B</t>
  </si>
  <si>
    <t xml:space="preserve">Ledningsnet ≤ Ø 200 mm </t>
  </si>
  <si>
    <t>Strømpeforing ≤ Ø 200 mm</t>
  </si>
  <si>
    <t>Strømpeforing Ø 200 mm &lt; Ledningsnet ≤ Ø 500 mm</t>
  </si>
  <si>
    <t xml:space="preserve">Ø 200 mm &lt; Ledningsnet ≤ Ø 500 mm </t>
  </si>
  <si>
    <t>Ø 500 mm &lt; Ledningsnet ≤ Ø 800 mm</t>
  </si>
  <si>
    <t>Overbygning</t>
  </si>
  <si>
    <t>Indløb med riste, SRO</t>
  </si>
  <si>
    <t>Pumpestationer i brønde (&lt; 6,25 m2), SRO</t>
  </si>
  <si>
    <t>Pumpestationer i brønde (&lt; 6,25 m2), Konstruktioner</t>
  </si>
  <si>
    <t>Pumpestationer i brønde (&lt; 6,25 m2), Mek/EL</t>
  </si>
  <si>
    <t>Tryksatte minipumpestationer (husstandssystemer)</t>
  </si>
  <si>
    <t>Pumpeinstallation Miljøklasse A (100-300 l/s) - Mek/EL</t>
  </si>
  <si>
    <t>Fiber</t>
  </si>
  <si>
    <t>Faktiske afskrivninger på gennemførte investeringer i 2015</t>
  </si>
  <si>
    <t>Indtægter fra primære aktiviteter</t>
  </si>
  <si>
    <t>Indtægter fra kubikmetertakster, faste takster, særbidrag, målergebyrer samt andre takster og gebyrer</t>
  </si>
  <si>
    <t>Fane 2.1: Samlet økonomisk ramme for 2017</t>
  </si>
  <si>
    <t>Miljø- og servicemål</t>
  </si>
  <si>
    <t>Omkostninger eksl. miljø- og servicemål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</si>
</sst>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0.0"/>
  </numFmts>
  <fonts count="17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rgb="FF650816"/>
      <name val="Calibri"/>
      <family val="2"/>
      <scheme val="minor"/>
    </font>
    <font>
      <b/>
      <sz val="26"/>
      <color rgb="FF650816"/>
      <name val="Calibri"/>
      <family val="2"/>
      <scheme val="minor"/>
    </font>
    <font>
      <sz val="12"/>
      <color rgb="FF650816"/>
      <name val="Calibri"/>
      <family val="2"/>
      <scheme val="minor"/>
    </font>
    <font>
      <i/>
      <sz val="11"/>
      <color rgb="FF650816"/>
      <name val="Calibri"/>
      <family val="2"/>
      <scheme val="minor"/>
    </font>
    <font>
      <b/>
      <sz val="10"/>
      <color theme="0"/>
      <name val="Times New Roman"/>
      <family val="1"/>
    </font>
    <font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sz val="10"/>
      <color rgb="FFFF0000"/>
      <name val="Times New Roman"/>
      <family val="1"/>
    </font>
    <font>
      <b/>
      <sz val="10"/>
      <color theme="1"/>
      <name val="Times New Roman"/>
      <family val="1"/>
    </font>
    <font>
      <sz val="10"/>
      <name val="Times New Roman"/>
      <family val="1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B6DDF3"/>
        <bgColor indexed="64"/>
      </patternFill>
    </fill>
    <fill>
      <patternFill patternType="solid">
        <fgColor rgb="FF650816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9E0B1D"/>
        <bgColor indexed="64"/>
      </patternFill>
    </fill>
    <fill>
      <patternFill patternType="solid">
        <fgColor rgb="FF35B099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4C4C4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5" tint="-0.499984740745262"/>
      </left>
      <right style="thin">
        <color theme="5" tint="-0.499984740745262"/>
      </right>
      <top style="thin">
        <color theme="5" tint="-0.499984740745262"/>
      </top>
      <bottom style="thin">
        <color theme="5" tint="-0.499984740745262"/>
      </bottom>
      <diagonal/>
    </border>
  </borders>
  <cellStyleXfs count="4">
    <xf numFmtId="0" fontId="0" fillId="0" borderId="0"/>
    <xf numFmtId="43" fontId="13" fillId="0" borderId="0" applyFont="0" applyFill="0" applyBorder="0" applyAlignment="0" applyProtection="0"/>
    <xf numFmtId="0" fontId="14" fillId="0" borderId="0"/>
    <xf numFmtId="0" fontId="15" fillId="0" borderId="0" applyNumberFormat="0" applyFill="0" applyBorder="0" applyAlignment="0" applyProtection="0"/>
  </cellStyleXfs>
  <cellXfs count="88">
    <xf numFmtId="0" fontId="0" fillId="0" borderId="0" xfId="0"/>
    <xf numFmtId="3" fontId="8" fillId="11" borderId="12" xfId="1" applyNumberFormat="1" applyFont="1" applyFill="1" applyBorder="1" applyAlignment="1" applyProtection="1">
      <alignment horizontal="right"/>
    </xf>
    <xf numFmtId="0" fontId="0" fillId="2" borderId="0" xfId="0" applyFill="1" applyProtection="1"/>
    <xf numFmtId="0" fontId="0" fillId="0" borderId="0" xfId="0" applyProtection="1"/>
    <xf numFmtId="0" fontId="4" fillId="2" borderId="0" xfId="0" applyFont="1" applyFill="1" applyAlignment="1" applyProtection="1">
      <alignment vertical="center"/>
    </xf>
    <xf numFmtId="0" fontId="5" fillId="2" borderId="0" xfId="0" applyFont="1" applyFill="1" applyAlignment="1" applyProtection="1"/>
    <xf numFmtId="0" fontId="3" fillId="2" borderId="0" xfId="0" applyFont="1" applyFill="1" applyProtection="1"/>
    <xf numFmtId="0" fontId="3" fillId="2" borderId="0" xfId="0" applyFont="1" applyFill="1" applyBorder="1" applyProtection="1"/>
    <xf numFmtId="0" fontId="0" fillId="10" borderId="0" xfId="0" applyFill="1" applyProtection="1"/>
    <xf numFmtId="3" fontId="8" fillId="10" borderId="1" xfId="0" applyNumberFormat="1" applyFont="1" applyFill="1" applyBorder="1" applyAlignment="1" applyProtection="1">
      <alignment wrapText="1"/>
    </xf>
    <xf numFmtId="0" fontId="8" fillId="10" borderId="1" xfId="0" applyFont="1" applyFill="1" applyBorder="1" applyAlignment="1" applyProtection="1">
      <alignment wrapText="1"/>
    </xf>
    <xf numFmtId="0" fontId="8" fillId="10" borderId="4" xfId="0" applyFont="1" applyFill="1" applyBorder="1" applyAlignment="1" applyProtection="1">
      <alignment wrapText="1"/>
    </xf>
    <xf numFmtId="0" fontId="8" fillId="10" borderId="6" xfId="0" applyFont="1" applyFill="1" applyBorder="1" applyAlignment="1" applyProtection="1">
      <alignment wrapText="1"/>
    </xf>
    <xf numFmtId="3" fontId="8" fillId="10" borderId="1" xfId="0" applyNumberFormat="1" applyFont="1" applyFill="1" applyBorder="1" applyProtection="1"/>
    <xf numFmtId="3" fontId="8" fillId="10" borderId="7" xfId="0" applyNumberFormat="1" applyFont="1" applyFill="1" applyBorder="1" applyProtection="1"/>
    <xf numFmtId="0" fontId="8" fillId="10" borderId="8" xfId="0" applyFont="1" applyFill="1" applyBorder="1" applyAlignment="1" applyProtection="1">
      <alignment wrapText="1"/>
    </xf>
    <xf numFmtId="0" fontId="8" fillId="10" borderId="7" xfId="0" applyFont="1" applyFill="1" applyBorder="1" applyProtection="1"/>
    <xf numFmtId="0" fontId="8" fillId="10" borderId="9" xfId="0" applyFont="1" applyFill="1" applyBorder="1" applyProtection="1"/>
    <xf numFmtId="0" fontId="8" fillId="10" borderId="10" xfId="0" applyFont="1" applyFill="1" applyBorder="1" applyAlignment="1" applyProtection="1">
      <alignment wrapText="1"/>
    </xf>
    <xf numFmtId="3" fontId="8" fillId="4" borderId="1" xfId="0" applyNumberFormat="1" applyFont="1" applyFill="1" applyBorder="1" applyProtection="1"/>
    <xf numFmtId="0" fontId="8" fillId="4" borderId="1" xfId="0" applyFont="1" applyFill="1" applyBorder="1" applyAlignment="1" applyProtection="1">
      <alignment wrapText="1"/>
    </xf>
    <xf numFmtId="0" fontId="8" fillId="10" borderId="4" xfId="0" applyFont="1" applyFill="1" applyBorder="1" applyProtection="1"/>
    <xf numFmtId="3" fontId="7" fillId="3" borderId="1" xfId="0" applyNumberFormat="1" applyFont="1" applyFill="1" applyBorder="1" applyProtection="1"/>
    <xf numFmtId="0" fontId="7" fillId="3" borderId="1" xfId="0" applyFont="1" applyFill="1" applyBorder="1" applyProtection="1"/>
    <xf numFmtId="0" fontId="8" fillId="10" borderId="1" xfId="0" applyFont="1" applyFill="1" applyBorder="1" applyProtection="1"/>
    <xf numFmtId="0" fontId="9" fillId="2" borderId="0" xfId="0" applyFont="1" applyFill="1" applyProtection="1"/>
    <xf numFmtId="0" fontId="8" fillId="2" borderId="0" xfId="0" applyFont="1" applyFill="1" applyProtection="1"/>
    <xf numFmtId="0" fontId="4" fillId="2" borderId="0" xfId="0" applyFont="1" applyFill="1" applyAlignment="1" applyProtection="1">
      <alignment horizontal="center" vertical="center"/>
    </xf>
    <xf numFmtId="0" fontId="16" fillId="8" borderId="7" xfId="3" applyFont="1" applyFill="1" applyBorder="1" applyAlignment="1" applyProtection="1">
      <alignment horizontal="center"/>
    </xf>
    <xf numFmtId="0" fontId="0" fillId="8" borderId="0" xfId="0" applyFill="1" applyBorder="1" applyAlignment="1" applyProtection="1">
      <alignment horizontal="center"/>
    </xf>
    <xf numFmtId="0" fontId="0" fillId="8" borderId="8" xfId="0" applyFill="1" applyBorder="1" applyAlignment="1" applyProtection="1">
      <alignment horizontal="center"/>
    </xf>
    <xf numFmtId="0" fontId="1" fillId="9" borderId="7" xfId="3" applyFont="1" applyFill="1" applyBorder="1" applyAlignment="1" applyProtection="1">
      <alignment horizontal="center"/>
    </xf>
    <xf numFmtId="0" fontId="1" fillId="9" borderId="0" xfId="0" applyFont="1" applyFill="1" applyBorder="1" applyAlignment="1" applyProtection="1">
      <alignment horizontal="center"/>
    </xf>
    <xf numFmtId="0" fontId="1" fillId="9" borderId="8" xfId="0" applyFont="1" applyFill="1" applyBorder="1" applyAlignment="1" applyProtection="1">
      <alignment horizontal="center"/>
    </xf>
    <xf numFmtId="0" fontId="6" fillId="2" borderId="0" xfId="0" applyFont="1" applyFill="1" applyAlignment="1" applyProtection="1">
      <alignment horizontal="center"/>
    </xf>
    <xf numFmtId="0" fontId="5" fillId="2" borderId="0" xfId="0" applyFont="1" applyFill="1" applyAlignment="1" applyProtection="1">
      <alignment horizontal="center"/>
    </xf>
    <xf numFmtId="0" fontId="1" fillId="5" borderId="7" xfId="3" applyFont="1" applyFill="1" applyBorder="1" applyAlignment="1" applyProtection="1">
      <alignment horizontal="center"/>
    </xf>
    <xf numFmtId="0" fontId="1" fillId="5" borderId="0" xfId="0" applyFont="1" applyFill="1" applyBorder="1" applyAlignment="1" applyProtection="1">
      <alignment horizontal="center"/>
    </xf>
    <xf numFmtId="0" fontId="1" fillId="5" borderId="8" xfId="0" applyFont="1" applyFill="1" applyBorder="1" applyAlignment="1" applyProtection="1">
      <alignment horizontal="center"/>
    </xf>
    <xf numFmtId="0" fontId="16" fillId="6" borderId="7" xfId="3" applyFont="1" applyFill="1" applyBorder="1" applyAlignment="1" applyProtection="1">
      <alignment horizontal="center"/>
    </xf>
    <xf numFmtId="0" fontId="0" fillId="6" borderId="0" xfId="0" applyFill="1" applyBorder="1" applyAlignment="1" applyProtection="1">
      <alignment horizontal="center"/>
    </xf>
    <xf numFmtId="0" fontId="0" fillId="6" borderId="8" xfId="0" applyFill="1" applyBorder="1" applyAlignment="1" applyProtection="1">
      <alignment horizontal="center"/>
    </xf>
    <xf numFmtId="0" fontId="16" fillId="7" borderId="7" xfId="3" applyFont="1" applyFill="1" applyBorder="1" applyAlignment="1" applyProtection="1">
      <alignment horizontal="center"/>
    </xf>
    <xf numFmtId="0" fontId="0" fillId="7" borderId="0" xfId="0" applyFill="1" applyBorder="1" applyAlignment="1" applyProtection="1">
      <alignment horizontal="center"/>
    </xf>
    <xf numFmtId="0" fontId="0" fillId="7" borderId="8" xfId="0" applyFill="1" applyBorder="1" applyAlignment="1" applyProtection="1">
      <alignment horizontal="center"/>
    </xf>
    <xf numFmtId="0" fontId="1" fillId="3" borderId="4" xfId="3" applyFont="1" applyFill="1" applyBorder="1" applyAlignment="1" applyProtection="1">
      <alignment horizontal="center"/>
    </xf>
    <xf numFmtId="0" fontId="1" fillId="3" borderId="5" xfId="0" applyFont="1" applyFill="1" applyBorder="1" applyAlignment="1" applyProtection="1">
      <alignment horizontal="center"/>
    </xf>
    <xf numFmtId="0" fontId="1" fillId="3" borderId="6" xfId="0" applyFont="1" applyFill="1" applyBorder="1" applyAlignment="1" applyProtection="1">
      <alignment horizontal="center"/>
    </xf>
    <xf numFmtId="0" fontId="2" fillId="2" borderId="0" xfId="0" applyFont="1" applyFill="1" applyAlignment="1" applyProtection="1">
      <alignment horizontal="center" vertical="center"/>
    </xf>
    <xf numFmtId="0" fontId="8" fillId="10" borderId="2" xfId="0" applyFont="1" applyFill="1" applyBorder="1" applyAlignment="1" applyProtection="1">
      <alignment horizontal="left" wrapText="1"/>
    </xf>
    <xf numFmtId="0" fontId="8" fillId="10" borderId="11" xfId="0" applyFont="1" applyFill="1" applyBorder="1" applyAlignment="1" applyProtection="1">
      <alignment horizontal="left" wrapText="1"/>
    </xf>
    <xf numFmtId="0" fontId="8" fillId="10" borderId="3" xfId="0" applyFont="1" applyFill="1" applyBorder="1" applyAlignment="1" applyProtection="1">
      <alignment horizontal="left" wrapText="1"/>
    </xf>
    <xf numFmtId="0" fontId="8" fillId="10" borderId="2" xfId="0" applyFont="1" applyFill="1" applyBorder="1" applyAlignment="1" applyProtection="1">
      <alignment horizontal="left"/>
    </xf>
    <xf numFmtId="0" fontId="8" fillId="10" borderId="11" xfId="0" applyFont="1" applyFill="1" applyBorder="1" applyAlignment="1" applyProtection="1">
      <alignment horizontal="left"/>
    </xf>
    <xf numFmtId="0" fontId="8" fillId="10" borderId="3" xfId="0" applyFont="1" applyFill="1" applyBorder="1" applyAlignment="1" applyProtection="1">
      <alignment horizontal="left"/>
    </xf>
    <xf numFmtId="0" fontId="8" fillId="4" borderId="2" xfId="0" applyFont="1" applyFill="1" applyBorder="1" applyAlignment="1" applyProtection="1">
      <alignment horizontal="left" wrapText="1"/>
    </xf>
    <xf numFmtId="0" fontId="8" fillId="4" borderId="11" xfId="0" applyFont="1" applyFill="1" applyBorder="1" applyAlignment="1" applyProtection="1">
      <alignment horizontal="left" wrapText="1"/>
    </xf>
    <xf numFmtId="0" fontId="8" fillId="4" borderId="3" xfId="0" applyFont="1" applyFill="1" applyBorder="1" applyAlignment="1" applyProtection="1">
      <alignment horizontal="left" wrapText="1"/>
    </xf>
    <xf numFmtId="0" fontId="8" fillId="10" borderId="2" xfId="0" quotePrefix="1" applyFont="1" applyFill="1" applyBorder="1" applyAlignment="1" applyProtection="1">
      <alignment horizontal="left"/>
    </xf>
    <xf numFmtId="0" fontId="8" fillId="4" borderId="2" xfId="0" applyFont="1" applyFill="1" applyBorder="1" applyAlignment="1" applyProtection="1">
      <alignment horizontal="left"/>
    </xf>
    <xf numFmtId="0" fontId="8" fillId="4" borderId="11" xfId="0" applyFont="1" applyFill="1" applyBorder="1" applyAlignment="1" applyProtection="1">
      <alignment horizontal="left"/>
    </xf>
    <xf numFmtId="0" fontId="8" fillId="4" borderId="3" xfId="0" applyFont="1" applyFill="1" applyBorder="1" applyAlignment="1" applyProtection="1">
      <alignment horizontal="left"/>
    </xf>
    <xf numFmtId="0" fontId="7" fillId="3" borderId="2" xfId="0" applyFont="1" applyFill="1" applyBorder="1" applyAlignment="1" applyProtection="1">
      <alignment horizontal="left"/>
    </xf>
    <xf numFmtId="0" fontId="7" fillId="3" borderId="11" xfId="0" applyFont="1" applyFill="1" applyBorder="1" applyAlignment="1" applyProtection="1">
      <alignment horizontal="left"/>
    </xf>
    <xf numFmtId="0" fontId="7" fillId="3" borderId="3" xfId="0" applyFont="1" applyFill="1" applyBorder="1" applyAlignment="1" applyProtection="1">
      <alignment horizontal="left"/>
    </xf>
    <xf numFmtId="2" fontId="8" fillId="10" borderId="1" xfId="0" applyNumberFormat="1" applyFont="1" applyFill="1" applyBorder="1" applyProtection="1"/>
    <xf numFmtId="0" fontId="12" fillId="10" borderId="2" xfId="0" applyFont="1" applyFill="1" applyBorder="1" applyAlignment="1" applyProtection="1">
      <alignment horizontal="left"/>
    </xf>
    <xf numFmtId="0" fontId="10" fillId="10" borderId="11" xfId="0" applyFont="1" applyFill="1" applyBorder="1" applyAlignment="1" applyProtection="1">
      <alignment horizontal="left"/>
    </xf>
    <xf numFmtId="0" fontId="10" fillId="10" borderId="3" xfId="0" applyFont="1" applyFill="1" applyBorder="1" applyAlignment="1" applyProtection="1">
      <alignment horizontal="left"/>
    </xf>
    <xf numFmtId="164" fontId="8" fillId="10" borderId="1" xfId="0" applyNumberFormat="1" applyFont="1" applyFill="1" applyBorder="1" applyProtection="1"/>
    <xf numFmtId="0" fontId="8" fillId="4" borderId="1" xfId="0" applyFont="1" applyFill="1" applyBorder="1" applyProtection="1"/>
    <xf numFmtId="0" fontId="11" fillId="4" borderId="2" xfId="0" applyFont="1" applyFill="1" applyBorder="1" applyAlignment="1" applyProtection="1">
      <alignment horizontal="left"/>
    </xf>
    <xf numFmtId="0" fontId="11" fillId="4" borderId="11" xfId="0" applyFont="1" applyFill="1" applyBorder="1" applyAlignment="1" applyProtection="1">
      <alignment horizontal="left"/>
    </xf>
    <xf numFmtId="0" fontId="11" fillId="4" borderId="3" xfId="0" applyFont="1" applyFill="1" applyBorder="1" applyAlignment="1" applyProtection="1">
      <alignment horizontal="left"/>
    </xf>
    <xf numFmtId="3" fontId="11" fillId="4" borderId="1" xfId="0" applyNumberFormat="1" applyFont="1" applyFill="1" applyBorder="1" applyProtection="1"/>
    <xf numFmtId="0" fontId="11" fillId="4" borderId="1" xfId="0" applyFont="1" applyFill="1" applyBorder="1" applyProtection="1"/>
    <xf numFmtId="0" fontId="8" fillId="4" borderId="1" xfId="0" applyFont="1" applyFill="1" applyBorder="1" applyAlignment="1" applyProtection="1">
      <alignment horizontal="center" wrapText="1"/>
    </xf>
    <xf numFmtId="0" fontId="8" fillId="4" borderId="1" xfId="0" applyFont="1" applyFill="1" applyBorder="1" applyAlignment="1" applyProtection="1">
      <alignment horizontal="center" wrapText="1"/>
    </xf>
    <xf numFmtId="49" fontId="8" fillId="10" borderId="2" xfId="0" applyNumberFormat="1" applyFont="1" applyFill="1" applyBorder="1" applyAlignment="1" applyProtection="1">
      <alignment horizontal="left"/>
    </xf>
    <xf numFmtId="1" fontId="8" fillId="10" borderId="1" xfId="0" applyNumberFormat="1" applyFont="1" applyFill="1" applyBorder="1" applyProtection="1"/>
    <xf numFmtId="0" fontId="2" fillId="2" borderId="0" xfId="0" applyFont="1" applyFill="1" applyAlignment="1" applyProtection="1">
      <alignment horizontal="center" vertical="center" wrapText="1"/>
    </xf>
    <xf numFmtId="0" fontId="7" fillId="3" borderId="2" xfId="0" applyFont="1" applyFill="1" applyBorder="1" applyAlignment="1" applyProtection="1">
      <alignment horizontal="left" wrapText="1"/>
    </xf>
    <xf numFmtId="0" fontId="7" fillId="3" borderId="11" xfId="0" applyFont="1" applyFill="1" applyBorder="1" applyAlignment="1" applyProtection="1">
      <alignment horizontal="left" wrapText="1"/>
    </xf>
    <xf numFmtId="0" fontId="7" fillId="3" borderId="3" xfId="0" applyFont="1" applyFill="1" applyBorder="1" applyAlignment="1" applyProtection="1">
      <alignment horizontal="left" wrapText="1"/>
    </xf>
    <xf numFmtId="0" fontId="8" fillId="10" borderId="6" xfId="0" applyFont="1" applyFill="1" applyBorder="1" applyProtection="1"/>
    <xf numFmtId="0" fontId="8" fillId="10" borderId="8" xfId="0" applyFont="1" applyFill="1" applyBorder="1" applyProtection="1"/>
    <xf numFmtId="0" fontId="8" fillId="10" borderId="10" xfId="0" applyFont="1" applyFill="1" applyBorder="1" applyProtection="1"/>
    <xf numFmtId="0" fontId="7" fillId="3" borderId="2" xfId="0" quotePrefix="1" applyFont="1" applyFill="1" applyBorder="1" applyAlignment="1" applyProtection="1">
      <alignment horizontal="left"/>
    </xf>
  </cellXfs>
  <cellStyles count="4">
    <cellStyle name="Komma" xfId="1" builtinId="3"/>
    <cellStyle name="Link" xfId="3" builtinId="8"/>
    <cellStyle name="Normal" xfId="0" builtinId="0"/>
    <cellStyle name="Normal 12" xfId="2"/>
  </cellStyles>
  <dxfs count="0"/>
  <tableStyles count="0" defaultTableStyle="TableStyleMedium2" defaultPivotStyle="PivotStyleLight16"/>
  <colors>
    <mruColors>
      <color rgb="FF212121"/>
      <color rgb="FFF2DCDB"/>
      <color rgb="FF650816"/>
      <color rgb="FF4C4C4C"/>
      <color rgb="FFBFBFBF"/>
      <color rgb="FFD9D9D9"/>
      <color rgb="FF35B099"/>
      <color rgb="FF9E0B1D"/>
      <color rgb="FFB6DDF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"/>
  <dimension ref="A1:I46"/>
  <sheetViews>
    <sheetView tabSelected="1" view="pageLayout" zoomScaleNormal="100" workbookViewId="0"/>
  </sheetViews>
  <sheetFormatPr defaultColWidth="9.140625" defaultRowHeight="15" x14ac:dyDescent="0.25"/>
  <cols>
    <col min="1" max="4" width="9.140625" style="3"/>
    <col min="5" max="5" width="11.7109375" style="3" customWidth="1"/>
    <col min="6" max="6" width="11.5703125" style="3" customWidth="1"/>
    <col min="7" max="16384" width="9.140625" style="3"/>
  </cols>
  <sheetData>
    <row r="1" spans="1:9" x14ac:dyDescent="0.25">
      <c r="A1" s="2"/>
      <c r="B1" s="2"/>
      <c r="C1" s="2"/>
      <c r="D1" s="2"/>
      <c r="E1" s="2"/>
      <c r="F1" s="2"/>
      <c r="G1" s="2"/>
      <c r="H1" s="2"/>
      <c r="I1" s="2"/>
    </row>
    <row r="2" spans="1:9" x14ac:dyDescent="0.25">
      <c r="A2" s="2"/>
      <c r="B2" s="2"/>
      <c r="C2" s="2"/>
      <c r="D2" s="2"/>
      <c r="E2" s="2"/>
      <c r="F2" s="2"/>
      <c r="G2" s="2"/>
      <c r="H2" s="2"/>
      <c r="I2" s="2"/>
    </row>
    <row r="3" spans="1:9" ht="15" customHeight="1" x14ac:dyDescent="0.25">
      <c r="A3" s="2"/>
      <c r="B3" s="2"/>
      <c r="C3" s="2"/>
      <c r="D3" s="2"/>
      <c r="E3" s="2"/>
      <c r="F3" s="2"/>
      <c r="G3" s="2"/>
      <c r="H3" s="2"/>
      <c r="I3" s="2"/>
    </row>
    <row r="4" spans="1:9" ht="15" customHeight="1" x14ac:dyDescent="0.25">
      <c r="A4" s="2"/>
      <c r="B4" s="2"/>
      <c r="C4" s="2"/>
      <c r="D4" s="2"/>
      <c r="E4" s="2"/>
      <c r="F4" s="2"/>
      <c r="G4" s="2"/>
      <c r="H4" s="2"/>
      <c r="I4" s="2"/>
    </row>
    <row r="5" spans="1:9" x14ac:dyDescent="0.25">
      <c r="A5" s="2"/>
      <c r="B5" s="2"/>
      <c r="C5" s="2"/>
      <c r="D5" s="2"/>
      <c r="E5" s="2"/>
      <c r="F5" s="2"/>
      <c r="G5" s="2"/>
      <c r="H5" s="2"/>
      <c r="I5" s="2"/>
    </row>
    <row r="6" spans="1:9" ht="15" customHeight="1" x14ac:dyDescent="0.25">
      <c r="A6" s="2"/>
      <c r="B6" s="2"/>
      <c r="C6" s="4"/>
      <c r="D6" s="27" t="s">
        <v>10</v>
      </c>
      <c r="E6" s="27"/>
      <c r="F6" s="27"/>
      <c r="G6" s="27"/>
      <c r="H6" s="4"/>
      <c r="I6" s="2"/>
    </row>
    <row r="7" spans="1:9" ht="15" customHeight="1" x14ac:dyDescent="0.25">
      <c r="A7" s="2"/>
      <c r="B7" s="2"/>
      <c r="C7" s="4"/>
      <c r="D7" s="27"/>
      <c r="E7" s="27"/>
      <c r="F7" s="27"/>
      <c r="G7" s="27"/>
      <c r="H7" s="4"/>
      <c r="I7" s="2"/>
    </row>
    <row r="8" spans="1:9" ht="15.75" x14ac:dyDescent="0.25">
      <c r="A8" s="2"/>
      <c r="B8" s="2"/>
      <c r="C8" s="5"/>
      <c r="D8" s="35" t="s">
        <v>104</v>
      </c>
      <c r="E8" s="35"/>
      <c r="F8" s="35"/>
      <c r="G8" s="35"/>
      <c r="H8" s="5"/>
      <c r="I8" s="2"/>
    </row>
    <row r="9" spans="1:9" x14ac:dyDescent="0.25">
      <c r="A9" s="2"/>
      <c r="B9" s="2"/>
      <c r="C9" s="6"/>
      <c r="D9" s="6"/>
      <c r="E9" s="6"/>
      <c r="F9" s="6"/>
      <c r="G9" s="6"/>
      <c r="H9" s="6"/>
      <c r="I9" s="2"/>
    </row>
    <row r="10" spans="1:9" x14ac:dyDescent="0.25">
      <c r="A10" s="2"/>
      <c r="B10" s="6"/>
      <c r="C10" s="6"/>
      <c r="D10" s="6"/>
      <c r="E10" s="6"/>
      <c r="F10" s="6"/>
      <c r="G10" s="6"/>
      <c r="H10" s="6"/>
      <c r="I10" s="2"/>
    </row>
    <row r="11" spans="1:9" x14ac:dyDescent="0.25">
      <c r="A11" s="2"/>
      <c r="B11" s="6"/>
      <c r="C11" s="6"/>
      <c r="D11" s="34" t="s">
        <v>11</v>
      </c>
      <c r="E11" s="34"/>
      <c r="F11" s="34"/>
      <c r="G11" s="34"/>
      <c r="H11" s="6"/>
      <c r="I11" s="2"/>
    </row>
    <row r="12" spans="1:9" x14ac:dyDescent="0.25">
      <c r="A12" s="2"/>
      <c r="B12" s="2"/>
      <c r="C12" s="2"/>
      <c r="D12" s="2"/>
      <c r="E12" s="2"/>
      <c r="F12" s="2"/>
      <c r="G12" s="2"/>
      <c r="H12" s="2"/>
      <c r="I12" s="2"/>
    </row>
    <row r="13" spans="1:9" x14ac:dyDescent="0.25">
      <c r="A13" s="2"/>
      <c r="B13" s="2"/>
      <c r="C13" s="7" t="s">
        <v>12</v>
      </c>
      <c r="D13" s="45" t="s">
        <v>20</v>
      </c>
      <c r="E13" s="46"/>
      <c r="F13" s="46"/>
      <c r="G13" s="47"/>
      <c r="H13" s="2"/>
      <c r="I13" s="2"/>
    </row>
    <row r="14" spans="1:9" x14ac:dyDescent="0.25">
      <c r="A14" s="2"/>
      <c r="B14" s="2"/>
      <c r="C14" s="7" t="s">
        <v>13</v>
      </c>
      <c r="D14" s="36" t="s">
        <v>21</v>
      </c>
      <c r="E14" s="37"/>
      <c r="F14" s="37"/>
      <c r="G14" s="38"/>
      <c r="H14" s="2"/>
      <c r="I14" s="2"/>
    </row>
    <row r="15" spans="1:9" x14ac:dyDescent="0.25">
      <c r="A15" s="2"/>
      <c r="B15" s="2"/>
      <c r="C15" s="7" t="s">
        <v>14</v>
      </c>
      <c r="D15" s="39" t="s">
        <v>22</v>
      </c>
      <c r="E15" s="40"/>
      <c r="F15" s="40"/>
      <c r="G15" s="41"/>
      <c r="H15" s="2"/>
      <c r="I15" s="2"/>
    </row>
    <row r="16" spans="1:9" x14ac:dyDescent="0.25">
      <c r="A16" s="2"/>
      <c r="B16" s="2"/>
      <c r="C16" s="7" t="s">
        <v>15</v>
      </c>
      <c r="D16" s="39" t="s">
        <v>23</v>
      </c>
      <c r="E16" s="40"/>
      <c r="F16" s="40"/>
      <c r="G16" s="41"/>
      <c r="H16" s="2"/>
      <c r="I16" s="2"/>
    </row>
    <row r="17" spans="1:9" x14ac:dyDescent="0.25">
      <c r="A17" s="2"/>
      <c r="B17" s="2"/>
      <c r="C17" s="7" t="s">
        <v>16</v>
      </c>
      <c r="D17" s="42" t="s">
        <v>29</v>
      </c>
      <c r="E17" s="43"/>
      <c r="F17" s="43"/>
      <c r="G17" s="44"/>
      <c r="H17" s="2"/>
      <c r="I17" s="2"/>
    </row>
    <row r="18" spans="1:9" x14ac:dyDescent="0.25">
      <c r="A18" s="2"/>
      <c r="B18" s="2"/>
      <c r="C18" s="7" t="s">
        <v>17</v>
      </c>
      <c r="D18" s="28" t="s">
        <v>5</v>
      </c>
      <c r="E18" s="29"/>
      <c r="F18" s="29"/>
      <c r="G18" s="30"/>
      <c r="H18" s="2"/>
      <c r="I18" s="2"/>
    </row>
    <row r="19" spans="1:9" x14ac:dyDescent="0.25">
      <c r="A19" s="2"/>
      <c r="B19" s="2"/>
      <c r="C19" s="7" t="s">
        <v>18</v>
      </c>
      <c r="D19" s="28" t="s">
        <v>25</v>
      </c>
      <c r="E19" s="29"/>
      <c r="F19" s="29"/>
      <c r="G19" s="30"/>
      <c r="H19" s="2"/>
      <c r="I19" s="2"/>
    </row>
    <row r="20" spans="1:9" x14ac:dyDescent="0.25">
      <c r="A20" s="2"/>
      <c r="B20" s="2"/>
      <c r="C20" s="7" t="s">
        <v>19</v>
      </c>
      <c r="D20" s="31" t="s">
        <v>26</v>
      </c>
      <c r="E20" s="32"/>
      <c r="F20" s="32"/>
      <c r="G20" s="33"/>
      <c r="H20" s="2"/>
      <c r="I20" s="2"/>
    </row>
    <row r="21" spans="1:9" x14ac:dyDescent="0.25">
      <c r="A21" s="2"/>
      <c r="B21" s="2"/>
      <c r="C21" s="2"/>
      <c r="D21" s="2"/>
      <c r="E21" s="2"/>
      <c r="F21" s="2"/>
      <c r="G21" s="2"/>
      <c r="H21" s="2"/>
      <c r="I21" s="2"/>
    </row>
    <row r="22" spans="1:9" x14ac:dyDescent="0.25">
      <c r="A22" s="2"/>
      <c r="B22" s="2"/>
      <c r="C22" s="2"/>
      <c r="D22" s="2"/>
      <c r="E22" s="2"/>
      <c r="F22" s="2"/>
      <c r="G22" s="2"/>
      <c r="H22" s="2"/>
      <c r="I22" s="2"/>
    </row>
    <row r="23" spans="1:9" x14ac:dyDescent="0.25">
      <c r="A23" s="2"/>
      <c r="B23" s="2"/>
      <c r="C23" s="2"/>
      <c r="D23" s="2"/>
      <c r="E23" s="2"/>
      <c r="F23" s="2"/>
      <c r="G23" s="2"/>
      <c r="H23" s="2"/>
      <c r="I23" s="2"/>
    </row>
    <row r="24" spans="1:9" x14ac:dyDescent="0.25">
      <c r="A24" s="2"/>
      <c r="B24" s="2"/>
      <c r="C24" s="2"/>
      <c r="D24" s="2"/>
      <c r="E24" s="2"/>
      <c r="F24" s="2"/>
      <c r="G24" s="2"/>
      <c r="H24" s="2"/>
      <c r="I24" s="2"/>
    </row>
    <row r="25" spans="1:9" x14ac:dyDescent="0.25">
      <c r="A25" s="2"/>
      <c r="B25" s="2"/>
      <c r="C25" s="2"/>
      <c r="D25" s="2"/>
      <c r="E25" s="2"/>
      <c r="F25" s="2"/>
      <c r="G25" s="2"/>
      <c r="H25" s="2"/>
      <c r="I25" s="2"/>
    </row>
    <row r="26" spans="1:9" x14ac:dyDescent="0.25">
      <c r="A26" s="2"/>
      <c r="B26" s="2"/>
      <c r="C26" s="2"/>
      <c r="D26" s="2"/>
      <c r="E26" s="2"/>
      <c r="F26" s="2"/>
      <c r="G26" s="2"/>
      <c r="H26" s="2"/>
      <c r="I26" s="2"/>
    </row>
    <row r="27" spans="1:9" x14ac:dyDescent="0.25">
      <c r="A27" s="2"/>
      <c r="B27" s="2"/>
      <c r="C27" s="2"/>
      <c r="D27" s="2"/>
      <c r="E27" s="2"/>
      <c r="F27" s="2"/>
      <c r="G27" s="2"/>
      <c r="H27" s="2"/>
      <c r="I27" s="2"/>
    </row>
    <row r="28" spans="1:9" x14ac:dyDescent="0.25">
      <c r="A28" s="2"/>
      <c r="B28" s="2"/>
      <c r="C28" s="2"/>
      <c r="D28" s="2"/>
      <c r="E28" s="2"/>
      <c r="F28" s="2"/>
      <c r="G28" s="2"/>
      <c r="H28" s="2"/>
      <c r="I28" s="2"/>
    </row>
    <row r="29" spans="1:9" x14ac:dyDescent="0.25">
      <c r="A29" s="2"/>
      <c r="B29" s="2"/>
      <c r="C29" s="2"/>
      <c r="D29" s="2"/>
      <c r="E29" s="2"/>
      <c r="F29" s="2"/>
      <c r="G29" s="2"/>
      <c r="H29" s="2"/>
      <c r="I29" s="2"/>
    </row>
    <row r="30" spans="1:9" x14ac:dyDescent="0.25">
      <c r="A30" s="2"/>
      <c r="B30" s="2"/>
      <c r="C30" s="2"/>
      <c r="D30" s="2"/>
      <c r="E30" s="2"/>
      <c r="F30" s="2"/>
      <c r="G30" s="2"/>
      <c r="H30" s="2"/>
      <c r="I30" s="2"/>
    </row>
    <row r="31" spans="1:9" x14ac:dyDescent="0.25">
      <c r="A31" s="2"/>
      <c r="B31" s="2"/>
      <c r="C31" s="2"/>
      <c r="D31" s="2"/>
      <c r="E31" s="2"/>
      <c r="F31" s="2"/>
      <c r="G31" s="2"/>
      <c r="H31" s="2"/>
      <c r="I31" s="2"/>
    </row>
    <row r="32" spans="1:9" x14ac:dyDescent="0.25">
      <c r="A32" s="8"/>
      <c r="B32" s="8"/>
      <c r="C32" s="8"/>
      <c r="D32" s="8"/>
      <c r="E32" s="8"/>
      <c r="F32" s="8"/>
      <c r="G32" s="8"/>
      <c r="H32" s="8"/>
      <c r="I32" s="8"/>
    </row>
    <row r="33" spans="1:9" x14ac:dyDescent="0.25">
      <c r="A33" s="8"/>
      <c r="B33" s="8"/>
      <c r="C33" s="8"/>
      <c r="D33" s="8"/>
      <c r="E33" s="8"/>
      <c r="F33" s="8"/>
      <c r="G33" s="8"/>
      <c r="H33" s="8"/>
      <c r="I33" s="8"/>
    </row>
    <row r="34" spans="1:9" x14ac:dyDescent="0.25">
      <c r="A34" s="8"/>
      <c r="B34" s="8"/>
      <c r="C34" s="8"/>
      <c r="D34" s="8"/>
      <c r="E34" s="8"/>
      <c r="F34" s="8"/>
      <c r="G34" s="8"/>
      <c r="H34" s="8"/>
      <c r="I34" s="8"/>
    </row>
    <row r="35" spans="1:9" x14ac:dyDescent="0.25">
      <c r="A35" s="8"/>
      <c r="B35" s="8"/>
      <c r="C35" s="8"/>
      <c r="D35" s="8"/>
      <c r="E35" s="8"/>
      <c r="F35" s="8"/>
      <c r="G35" s="8"/>
      <c r="H35" s="8"/>
      <c r="I35" s="8"/>
    </row>
    <row r="36" spans="1:9" x14ac:dyDescent="0.25">
      <c r="A36" s="8"/>
      <c r="B36" s="8"/>
      <c r="C36" s="8"/>
      <c r="D36" s="8"/>
      <c r="E36" s="8"/>
      <c r="F36" s="8"/>
      <c r="G36" s="8"/>
      <c r="H36" s="8"/>
      <c r="I36" s="8"/>
    </row>
    <row r="37" spans="1:9" x14ac:dyDescent="0.25">
      <c r="A37" s="8"/>
      <c r="B37" s="8"/>
      <c r="C37" s="8"/>
      <c r="D37" s="8"/>
      <c r="E37" s="8"/>
      <c r="F37" s="8"/>
      <c r="G37" s="8"/>
      <c r="H37" s="8"/>
      <c r="I37" s="8"/>
    </row>
    <row r="38" spans="1:9" x14ac:dyDescent="0.25">
      <c r="A38" s="8"/>
      <c r="B38" s="8"/>
      <c r="C38" s="8"/>
      <c r="D38" s="8"/>
      <c r="E38" s="8"/>
      <c r="F38" s="8"/>
      <c r="G38" s="8"/>
      <c r="H38" s="8"/>
      <c r="I38" s="8"/>
    </row>
    <row r="39" spans="1:9" x14ac:dyDescent="0.25">
      <c r="A39" s="8"/>
      <c r="B39" s="8"/>
      <c r="C39" s="8"/>
      <c r="D39" s="8"/>
      <c r="E39" s="8"/>
      <c r="F39" s="8"/>
      <c r="G39" s="8"/>
      <c r="H39" s="8"/>
      <c r="I39" s="8"/>
    </row>
    <row r="40" spans="1:9" x14ac:dyDescent="0.25">
      <c r="A40" s="8"/>
      <c r="B40" s="8"/>
      <c r="C40" s="8"/>
      <c r="D40" s="8"/>
      <c r="E40" s="8"/>
      <c r="F40" s="8"/>
      <c r="G40" s="8"/>
      <c r="H40" s="8"/>
      <c r="I40" s="8"/>
    </row>
    <row r="41" spans="1:9" x14ac:dyDescent="0.25">
      <c r="A41" s="8"/>
      <c r="B41" s="8"/>
      <c r="C41" s="8"/>
      <c r="D41" s="8"/>
      <c r="E41" s="8"/>
      <c r="F41" s="8"/>
      <c r="G41" s="8"/>
      <c r="H41" s="8"/>
      <c r="I41" s="8"/>
    </row>
    <row r="42" spans="1:9" x14ac:dyDescent="0.25">
      <c r="A42" s="8"/>
      <c r="B42" s="8"/>
      <c r="C42" s="8"/>
      <c r="D42" s="8"/>
      <c r="E42" s="8"/>
      <c r="F42" s="8"/>
      <c r="G42" s="8"/>
      <c r="H42" s="8"/>
      <c r="I42" s="8"/>
    </row>
    <row r="43" spans="1:9" x14ac:dyDescent="0.25">
      <c r="A43" s="8"/>
      <c r="B43" s="8"/>
      <c r="C43" s="8"/>
      <c r="D43" s="8"/>
      <c r="E43" s="8"/>
      <c r="F43" s="8"/>
      <c r="G43" s="8"/>
      <c r="H43" s="8"/>
      <c r="I43" s="8"/>
    </row>
    <row r="44" spans="1:9" x14ac:dyDescent="0.25">
      <c r="A44" s="8"/>
      <c r="B44" s="8"/>
      <c r="C44" s="8"/>
      <c r="D44" s="8"/>
      <c r="E44" s="8"/>
      <c r="F44" s="8"/>
      <c r="G44" s="8"/>
      <c r="H44" s="8"/>
      <c r="I44" s="8"/>
    </row>
    <row r="45" spans="1:9" x14ac:dyDescent="0.25">
      <c r="A45" s="8"/>
      <c r="B45" s="8"/>
      <c r="C45" s="8"/>
      <c r="D45" s="8"/>
      <c r="E45" s="8"/>
      <c r="F45" s="8"/>
      <c r="G45" s="8"/>
      <c r="H45" s="8"/>
      <c r="I45" s="8"/>
    </row>
    <row r="46" spans="1:9" x14ac:dyDescent="0.25">
      <c r="A46" s="8"/>
      <c r="B46" s="8"/>
      <c r="C46" s="8"/>
      <c r="D46" s="8"/>
      <c r="E46" s="8"/>
      <c r="F46" s="8"/>
      <c r="G46" s="8"/>
      <c r="H46" s="8"/>
      <c r="I46" s="8"/>
    </row>
  </sheetData>
  <sheetProtection password="DFE9" sheet="1" objects="1" scenarios="1"/>
  <mergeCells count="11">
    <mergeCell ref="D6:G7"/>
    <mergeCell ref="D19:G19"/>
    <mergeCell ref="D20:G20"/>
    <mergeCell ref="D11:G11"/>
    <mergeCell ref="D8:G8"/>
    <mergeCell ref="D14:G14"/>
    <mergeCell ref="D15:G15"/>
    <mergeCell ref="D16:G16"/>
    <mergeCell ref="D17:G17"/>
    <mergeCell ref="D18:G18"/>
    <mergeCell ref="D13:G13"/>
  </mergeCells>
  <hyperlinks>
    <hyperlink ref="D13" location="'Fane 2.1. Økonomisk ramme 2017'!A1" display="Samlet økonomisk ramme for 2017"/>
    <hyperlink ref="D14" location="'Fane 3. Grundlag'!A1" display="Grundlag"/>
    <hyperlink ref="D15" location="'Fane 4. Individuelt eff.krav'!A1" display="Individuelt effektiviseringskrav"/>
    <hyperlink ref="D16" location="'Fane 5. Generelt eff.krav'!A1" display="Generelt effektiviseringskrav"/>
    <hyperlink ref="D17" location="'Fane 6. Hist. over el. underdæk'!A1" display="Historisk over- eller underdækning"/>
    <hyperlink ref="D18" location="'Fane 7. Gen. inv. i 2015'!A1" display="Gennemførte investeringer i 2015"/>
    <hyperlink ref="D19" location="'Fane 8. Korrektion af PL2015'!A1" display="Korrektion af prisloft 2015"/>
    <hyperlink ref="D20" location="'Fane 9. Kontrol af PL2015'!A1" display="Kontrol af prisloft 2015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2"/>
  <dimension ref="A1:I45"/>
  <sheetViews>
    <sheetView view="pageLayout" zoomScaleNormal="100" workbookViewId="0"/>
  </sheetViews>
  <sheetFormatPr defaultColWidth="9.140625" defaultRowHeight="15" x14ac:dyDescent="0.25"/>
  <cols>
    <col min="1" max="1" width="6.5703125" style="3" customWidth="1"/>
    <col min="2" max="3" width="9.140625" style="3"/>
    <col min="4" max="4" width="27.140625" style="3" customWidth="1"/>
    <col min="5" max="5" width="10.28515625" style="3" customWidth="1"/>
    <col min="6" max="6" width="3.28515625" style="3" customWidth="1"/>
    <col min="7" max="7" width="10.28515625" style="3" customWidth="1"/>
    <col min="8" max="8" width="3.28515625" style="3" customWidth="1"/>
    <col min="9" max="9" width="6.5703125" style="3" customWidth="1"/>
    <col min="10" max="16384" width="9.140625" style="3"/>
  </cols>
  <sheetData>
    <row r="1" spans="1:9" x14ac:dyDescent="0.25">
      <c r="A1" s="2"/>
      <c r="B1" s="2"/>
      <c r="C1" s="2"/>
      <c r="D1" s="2"/>
      <c r="E1" s="2"/>
      <c r="F1" s="2"/>
      <c r="G1" s="2"/>
      <c r="H1" s="2"/>
      <c r="I1" s="2"/>
    </row>
    <row r="2" spans="1:9" x14ac:dyDescent="0.25">
      <c r="A2" s="2"/>
      <c r="B2" s="2"/>
      <c r="C2" s="2"/>
      <c r="D2" s="2"/>
      <c r="E2" s="2"/>
      <c r="F2" s="2"/>
      <c r="G2" s="2"/>
      <c r="H2" s="2"/>
      <c r="I2" s="2"/>
    </row>
    <row r="3" spans="1:9" ht="15" customHeight="1" x14ac:dyDescent="0.25">
      <c r="A3" s="2"/>
      <c r="B3" s="48" t="s">
        <v>129</v>
      </c>
      <c r="C3" s="48"/>
      <c r="D3" s="48"/>
      <c r="E3" s="48"/>
      <c r="F3" s="48"/>
      <c r="G3" s="48"/>
      <c r="H3" s="48"/>
      <c r="I3" s="2"/>
    </row>
    <row r="4" spans="1:9" ht="15" customHeight="1" x14ac:dyDescent="0.25">
      <c r="A4" s="2"/>
      <c r="B4" s="48"/>
      <c r="C4" s="48"/>
      <c r="D4" s="48"/>
      <c r="E4" s="48"/>
      <c r="F4" s="48"/>
      <c r="G4" s="48"/>
      <c r="H4" s="48"/>
      <c r="I4" s="2"/>
    </row>
    <row r="5" spans="1:9" x14ac:dyDescent="0.25">
      <c r="A5" s="2"/>
      <c r="B5" s="2"/>
      <c r="C5" s="2"/>
      <c r="D5" s="2"/>
      <c r="E5" s="2"/>
      <c r="F5" s="2"/>
      <c r="G5" s="2"/>
      <c r="H5" s="2"/>
      <c r="I5" s="2"/>
    </row>
    <row r="6" spans="1:9" x14ac:dyDescent="0.25">
      <c r="A6" s="2"/>
      <c r="B6" s="2"/>
      <c r="C6" s="2"/>
      <c r="D6" s="2"/>
      <c r="E6" s="2"/>
      <c r="F6" s="2"/>
      <c r="G6" s="2"/>
      <c r="H6" s="2"/>
      <c r="I6" s="2"/>
    </row>
    <row r="7" spans="1:9" x14ac:dyDescent="0.25">
      <c r="A7" s="2"/>
      <c r="B7" s="2"/>
      <c r="C7" s="2"/>
      <c r="D7" s="2"/>
      <c r="E7" s="2"/>
      <c r="F7" s="2"/>
      <c r="G7" s="2"/>
      <c r="H7" s="2"/>
      <c r="I7" s="2"/>
    </row>
    <row r="8" spans="1:9" x14ac:dyDescent="0.25">
      <c r="A8" s="2"/>
      <c r="B8" s="62" t="s">
        <v>103</v>
      </c>
      <c r="C8" s="63"/>
      <c r="D8" s="63"/>
      <c r="E8" s="63"/>
      <c r="F8" s="63"/>
      <c r="G8" s="63"/>
      <c r="H8" s="64"/>
      <c r="I8" s="2"/>
    </row>
    <row r="9" spans="1:9" ht="30" customHeight="1" x14ac:dyDescent="0.25">
      <c r="A9" s="2"/>
      <c r="B9" s="49" t="s">
        <v>28</v>
      </c>
      <c r="C9" s="50"/>
      <c r="D9" s="51"/>
      <c r="E9" s="9">
        <f>'Fane 3. Grundlag'!G12</f>
        <v>74605932.315913856</v>
      </c>
      <c r="F9" s="10" t="s">
        <v>4</v>
      </c>
      <c r="G9" s="11"/>
      <c r="H9" s="12"/>
      <c r="I9" s="2"/>
    </row>
    <row r="10" spans="1:9" x14ac:dyDescent="0.25">
      <c r="A10" s="2"/>
      <c r="B10" s="58" t="s">
        <v>91</v>
      </c>
      <c r="C10" s="53"/>
      <c r="D10" s="54"/>
      <c r="E10" s="13">
        <f>'Fane 3. Grundlag'!G11</f>
        <v>2085718.2466073197</v>
      </c>
      <c r="F10" s="10" t="s">
        <v>4</v>
      </c>
      <c r="G10" s="14"/>
      <c r="H10" s="15"/>
      <c r="I10" s="2"/>
    </row>
    <row r="11" spans="1:9" x14ac:dyDescent="0.25">
      <c r="A11" s="2"/>
      <c r="B11" s="52" t="s">
        <v>22</v>
      </c>
      <c r="C11" s="53"/>
      <c r="D11" s="54"/>
      <c r="E11" s="13">
        <f>'Fane 4. Individuelt eff.krav'!G13</f>
        <v>423957.96755671158</v>
      </c>
      <c r="F11" s="10" t="s">
        <v>4</v>
      </c>
      <c r="G11" s="16"/>
      <c r="H11" s="15"/>
      <c r="I11" s="2"/>
    </row>
    <row r="12" spans="1:9" x14ac:dyDescent="0.25">
      <c r="A12" s="2"/>
      <c r="B12" s="52" t="s">
        <v>23</v>
      </c>
      <c r="C12" s="53"/>
      <c r="D12" s="54"/>
      <c r="E12" s="13">
        <f>'Fane 5. Generelt eff.krav'!G15</f>
        <v>801043.26733197528</v>
      </c>
      <c r="F12" s="10" t="s">
        <v>4</v>
      </c>
      <c r="G12" s="17"/>
      <c r="H12" s="18"/>
      <c r="I12" s="2"/>
    </row>
    <row r="13" spans="1:9" x14ac:dyDescent="0.25">
      <c r="A13" s="2"/>
      <c r="B13" s="59" t="s">
        <v>37</v>
      </c>
      <c r="C13" s="60"/>
      <c r="D13" s="61"/>
      <c r="E13" s="19">
        <f>$E$9-$E$11-$E$12</f>
        <v>73380931.081025168</v>
      </c>
      <c r="F13" s="20" t="s">
        <v>4</v>
      </c>
      <c r="G13" s="19">
        <f>E13</f>
        <v>73380931.081025168</v>
      </c>
      <c r="H13" s="20" t="s">
        <v>4</v>
      </c>
      <c r="I13" s="2"/>
    </row>
    <row r="14" spans="1:9" x14ac:dyDescent="0.25">
      <c r="A14" s="2"/>
      <c r="B14" s="62" t="s">
        <v>29</v>
      </c>
      <c r="C14" s="63"/>
      <c r="D14" s="63"/>
      <c r="E14" s="63"/>
      <c r="F14" s="63"/>
      <c r="G14" s="63"/>
      <c r="H14" s="64"/>
      <c r="I14" s="2"/>
    </row>
    <row r="15" spans="1:9" x14ac:dyDescent="0.25">
      <c r="A15" s="2"/>
      <c r="B15" s="55" t="s">
        <v>102</v>
      </c>
      <c r="C15" s="56"/>
      <c r="D15" s="57"/>
      <c r="E15" s="19">
        <f>'Fane 6. Hist. over el. underdæk'!G13</f>
        <v>0</v>
      </c>
      <c r="F15" s="20" t="s">
        <v>4</v>
      </c>
      <c r="G15" s="19">
        <f>E15</f>
        <v>0</v>
      </c>
      <c r="H15" s="20" t="s">
        <v>4</v>
      </c>
      <c r="I15" s="2"/>
    </row>
    <row r="16" spans="1:9" x14ac:dyDescent="0.25">
      <c r="A16" s="2"/>
      <c r="B16" s="62" t="s">
        <v>25</v>
      </c>
      <c r="C16" s="63"/>
      <c r="D16" s="63"/>
      <c r="E16" s="63"/>
      <c r="F16" s="63"/>
      <c r="G16" s="63"/>
      <c r="H16" s="64"/>
      <c r="I16" s="2"/>
    </row>
    <row r="17" spans="1:9" x14ac:dyDescent="0.25">
      <c r="A17" s="2"/>
      <c r="B17" s="49" t="s">
        <v>32</v>
      </c>
      <c r="C17" s="50"/>
      <c r="D17" s="51"/>
      <c r="E17" s="13">
        <f>'Fane 8. Korrektion af PL2015'!G11</f>
        <v>2017487</v>
      </c>
      <c r="F17" s="10" t="s">
        <v>4</v>
      </c>
      <c r="G17" s="21"/>
      <c r="H17" s="12"/>
      <c r="I17" s="2"/>
    </row>
    <row r="18" spans="1:9" x14ac:dyDescent="0.25">
      <c r="A18" s="2"/>
      <c r="B18" s="49" t="s">
        <v>33</v>
      </c>
      <c r="C18" s="50"/>
      <c r="D18" s="51"/>
      <c r="E18" s="13">
        <f>'Fane 8. Korrektion af PL2015'!G17</f>
        <v>-439292</v>
      </c>
      <c r="F18" s="10" t="s">
        <v>4</v>
      </c>
      <c r="G18" s="16"/>
      <c r="H18" s="15"/>
      <c r="I18" s="2"/>
    </row>
    <row r="19" spans="1:9" ht="30" customHeight="1" x14ac:dyDescent="0.25">
      <c r="A19" s="2"/>
      <c r="B19" s="49" t="s">
        <v>92</v>
      </c>
      <c r="C19" s="50"/>
      <c r="D19" s="51"/>
      <c r="E19" s="13">
        <f>'Fane 8. Korrektion af PL2015'!G23</f>
        <v>-63059</v>
      </c>
      <c r="F19" s="10" t="s">
        <v>4</v>
      </c>
      <c r="G19" s="14"/>
      <c r="H19" s="15"/>
      <c r="I19" s="2"/>
    </row>
    <row r="20" spans="1:9" ht="28.5" customHeight="1" x14ac:dyDescent="0.25">
      <c r="A20" s="2"/>
      <c r="B20" s="49" t="s">
        <v>34</v>
      </c>
      <c r="C20" s="50"/>
      <c r="D20" s="51"/>
      <c r="E20" s="13">
        <f>'Fane 8. Korrektion af PL2015'!G30</f>
        <v>455731.07333333418</v>
      </c>
      <c r="F20" s="10" t="s">
        <v>4</v>
      </c>
      <c r="G20" s="17"/>
      <c r="H20" s="18"/>
      <c r="I20" s="2"/>
    </row>
    <row r="21" spans="1:9" x14ac:dyDescent="0.25">
      <c r="A21" s="2"/>
      <c r="B21" s="55" t="s">
        <v>35</v>
      </c>
      <c r="C21" s="56"/>
      <c r="D21" s="57"/>
      <c r="E21" s="19">
        <f>SUM(E17:E20)</f>
        <v>1970867.0733333342</v>
      </c>
      <c r="F21" s="20" t="s">
        <v>4</v>
      </c>
      <c r="G21" s="19">
        <f>E21</f>
        <v>1970867.0733333342</v>
      </c>
      <c r="H21" s="20" t="s">
        <v>4</v>
      </c>
      <c r="I21" s="2"/>
    </row>
    <row r="22" spans="1:9" x14ac:dyDescent="0.25">
      <c r="A22" s="2"/>
      <c r="B22" s="62" t="s">
        <v>30</v>
      </c>
      <c r="C22" s="63"/>
      <c r="D22" s="63"/>
      <c r="E22" s="63"/>
      <c r="F22" s="63"/>
      <c r="G22" s="63"/>
      <c r="H22" s="64"/>
      <c r="I22" s="2"/>
    </row>
    <row r="23" spans="1:9" x14ac:dyDescent="0.25">
      <c r="A23" s="2"/>
      <c r="B23" s="55" t="s">
        <v>31</v>
      </c>
      <c r="C23" s="56"/>
      <c r="D23" s="57"/>
      <c r="E23" s="19">
        <f>'Fane 9. Kontrol af PL2015'!G36</f>
        <v>-5697086</v>
      </c>
      <c r="F23" s="20" t="s">
        <v>4</v>
      </c>
      <c r="G23" s="19">
        <f>E23</f>
        <v>-5697086</v>
      </c>
      <c r="H23" s="20" t="s">
        <v>4</v>
      </c>
      <c r="I23" s="2"/>
    </row>
    <row r="24" spans="1:9" x14ac:dyDescent="0.25">
      <c r="A24" s="2"/>
      <c r="B24" s="62" t="s">
        <v>36</v>
      </c>
      <c r="C24" s="63"/>
      <c r="D24" s="63"/>
      <c r="E24" s="63"/>
      <c r="F24" s="64"/>
      <c r="G24" s="22">
        <f>G13+G15+G21+G23</f>
        <v>69654712.154358506</v>
      </c>
      <c r="H24" s="23" t="s">
        <v>4</v>
      </c>
      <c r="I24" s="2"/>
    </row>
    <row r="25" spans="1:9" x14ac:dyDescent="0.25">
      <c r="A25" s="2"/>
      <c r="B25" s="2"/>
      <c r="C25" s="2"/>
      <c r="D25" s="2"/>
      <c r="E25" s="2"/>
      <c r="F25" s="2"/>
      <c r="G25" s="2"/>
      <c r="H25" s="2"/>
      <c r="I25" s="2"/>
    </row>
    <row r="26" spans="1:9" x14ac:dyDescent="0.25">
      <c r="A26" s="2"/>
      <c r="B26" s="2"/>
      <c r="C26" s="2"/>
      <c r="D26" s="2"/>
      <c r="E26" s="2"/>
      <c r="F26" s="2"/>
      <c r="G26" s="2"/>
      <c r="H26" s="2"/>
      <c r="I26" s="2"/>
    </row>
    <row r="27" spans="1:9" x14ac:dyDescent="0.25">
      <c r="A27" s="2"/>
      <c r="B27" s="2"/>
      <c r="C27" s="2"/>
      <c r="D27" s="2"/>
      <c r="E27" s="2"/>
      <c r="F27" s="2"/>
      <c r="G27" s="2"/>
      <c r="H27" s="2"/>
      <c r="I27" s="2"/>
    </row>
    <row r="28" spans="1:9" x14ac:dyDescent="0.25">
      <c r="A28" s="2"/>
      <c r="B28" s="2"/>
      <c r="C28" s="2"/>
      <c r="D28" s="2"/>
      <c r="E28" s="2"/>
      <c r="F28" s="2"/>
      <c r="G28" s="2"/>
      <c r="H28" s="2"/>
      <c r="I28" s="2"/>
    </row>
    <row r="29" spans="1:9" x14ac:dyDescent="0.25">
      <c r="A29" s="8"/>
      <c r="B29" s="8"/>
      <c r="C29" s="8"/>
      <c r="D29" s="8"/>
      <c r="E29" s="8"/>
      <c r="F29" s="8"/>
      <c r="G29" s="8"/>
      <c r="H29" s="8"/>
      <c r="I29" s="8"/>
    </row>
    <row r="30" spans="1:9" x14ac:dyDescent="0.25">
      <c r="A30" s="8"/>
      <c r="B30" s="8"/>
      <c r="C30" s="8"/>
      <c r="D30" s="8"/>
      <c r="E30" s="8"/>
      <c r="F30" s="8"/>
      <c r="G30" s="8"/>
      <c r="H30" s="8"/>
      <c r="I30" s="8"/>
    </row>
    <row r="31" spans="1:9" x14ac:dyDescent="0.25">
      <c r="A31" s="8"/>
      <c r="B31" s="8"/>
      <c r="C31" s="8"/>
      <c r="D31" s="8"/>
      <c r="E31" s="8"/>
      <c r="F31" s="8"/>
      <c r="G31" s="8"/>
      <c r="H31" s="8"/>
      <c r="I31" s="8"/>
    </row>
    <row r="32" spans="1:9" x14ac:dyDescent="0.25">
      <c r="A32" s="8"/>
      <c r="B32" s="8"/>
      <c r="C32" s="8"/>
      <c r="D32" s="8"/>
      <c r="E32" s="8"/>
      <c r="F32" s="8"/>
      <c r="G32" s="8"/>
      <c r="H32" s="8"/>
      <c r="I32" s="8"/>
    </row>
    <row r="33" spans="1:9" x14ac:dyDescent="0.25">
      <c r="A33" s="8"/>
      <c r="B33" s="8"/>
      <c r="C33" s="8"/>
      <c r="D33" s="8"/>
      <c r="E33" s="8"/>
      <c r="F33" s="8"/>
      <c r="G33" s="8"/>
      <c r="H33" s="8"/>
      <c r="I33" s="8"/>
    </row>
    <row r="34" spans="1:9" x14ac:dyDescent="0.25">
      <c r="A34" s="8"/>
      <c r="B34" s="8"/>
      <c r="C34" s="8"/>
      <c r="D34" s="8"/>
      <c r="E34" s="8"/>
      <c r="F34" s="8"/>
      <c r="G34" s="8"/>
      <c r="H34" s="8"/>
      <c r="I34" s="8"/>
    </row>
    <row r="35" spans="1:9" x14ac:dyDescent="0.25">
      <c r="A35" s="8"/>
      <c r="B35" s="8"/>
      <c r="C35" s="8"/>
      <c r="D35" s="8"/>
      <c r="E35" s="8"/>
      <c r="F35" s="8"/>
      <c r="G35" s="8"/>
      <c r="H35" s="8"/>
      <c r="I35" s="8"/>
    </row>
    <row r="36" spans="1:9" x14ac:dyDescent="0.25">
      <c r="A36" s="8"/>
      <c r="B36" s="8"/>
      <c r="C36" s="8"/>
      <c r="D36" s="8"/>
      <c r="E36" s="8"/>
      <c r="F36" s="8"/>
      <c r="G36" s="8"/>
      <c r="H36" s="8"/>
      <c r="I36" s="8"/>
    </row>
    <row r="37" spans="1:9" x14ac:dyDescent="0.25">
      <c r="A37" s="8"/>
      <c r="B37" s="8"/>
      <c r="C37" s="8"/>
      <c r="D37" s="8"/>
      <c r="E37" s="8"/>
      <c r="F37" s="8"/>
      <c r="G37" s="8"/>
      <c r="H37" s="8"/>
      <c r="I37" s="8"/>
    </row>
    <row r="38" spans="1:9" x14ac:dyDescent="0.25">
      <c r="A38" s="8"/>
      <c r="B38" s="8"/>
      <c r="C38" s="8"/>
      <c r="D38" s="8"/>
      <c r="E38" s="8"/>
      <c r="F38" s="8"/>
      <c r="G38" s="8"/>
      <c r="H38" s="8"/>
      <c r="I38" s="8"/>
    </row>
    <row r="39" spans="1:9" x14ac:dyDescent="0.25">
      <c r="A39" s="8"/>
      <c r="B39" s="8"/>
      <c r="C39" s="8"/>
      <c r="D39" s="8"/>
      <c r="E39" s="8"/>
      <c r="F39" s="8"/>
      <c r="G39" s="8"/>
      <c r="H39" s="8"/>
      <c r="I39" s="8"/>
    </row>
    <row r="40" spans="1:9" x14ac:dyDescent="0.25">
      <c r="A40" s="8"/>
      <c r="B40" s="8"/>
      <c r="C40" s="8"/>
      <c r="D40" s="8"/>
      <c r="E40" s="8"/>
      <c r="F40" s="8"/>
      <c r="G40" s="8"/>
      <c r="H40" s="8"/>
      <c r="I40" s="8"/>
    </row>
    <row r="41" spans="1:9" x14ac:dyDescent="0.25">
      <c r="A41" s="8"/>
      <c r="B41" s="8"/>
      <c r="C41" s="8"/>
      <c r="D41" s="8"/>
      <c r="E41" s="8"/>
      <c r="F41" s="8"/>
      <c r="G41" s="8"/>
      <c r="H41" s="8"/>
      <c r="I41" s="8"/>
    </row>
    <row r="42" spans="1:9" x14ac:dyDescent="0.25">
      <c r="A42" s="8"/>
      <c r="B42" s="8"/>
      <c r="C42" s="8"/>
      <c r="D42" s="8"/>
      <c r="E42" s="8"/>
      <c r="F42" s="8"/>
      <c r="G42" s="8"/>
      <c r="H42" s="8"/>
      <c r="I42" s="8"/>
    </row>
    <row r="43" spans="1:9" x14ac:dyDescent="0.25">
      <c r="A43" s="8"/>
      <c r="B43" s="8"/>
      <c r="C43" s="8"/>
      <c r="D43" s="8"/>
      <c r="E43" s="8"/>
      <c r="F43" s="8"/>
      <c r="G43" s="8"/>
      <c r="H43" s="8"/>
      <c r="I43" s="8"/>
    </row>
    <row r="44" spans="1:9" x14ac:dyDescent="0.25">
      <c r="A44" s="8"/>
      <c r="B44" s="8"/>
      <c r="C44" s="8"/>
      <c r="D44" s="8"/>
      <c r="E44" s="8"/>
      <c r="F44" s="8"/>
      <c r="G44" s="8"/>
      <c r="H44" s="8"/>
      <c r="I44" s="8"/>
    </row>
    <row r="45" spans="1:9" x14ac:dyDescent="0.25">
      <c r="A45" s="8"/>
      <c r="B45" s="8"/>
      <c r="C45" s="8"/>
      <c r="D45" s="8"/>
      <c r="E45" s="8"/>
      <c r="F45" s="8"/>
      <c r="G45" s="8"/>
      <c r="H45" s="8"/>
      <c r="I45" s="8"/>
    </row>
  </sheetData>
  <sheetProtection password="DFE9" sheet="1" objects="1" scenarios="1"/>
  <mergeCells count="18">
    <mergeCell ref="B19:D19"/>
    <mergeCell ref="B24:F24"/>
    <mergeCell ref="B3:H4"/>
    <mergeCell ref="B9:D9"/>
    <mergeCell ref="B11:D11"/>
    <mergeCell ref="B23:D23"/>
    <mergeCell ref="B12:D12"/>
    <mergeCell ref="B10:D10"/>
    <mergeCell ref="B13:D13"/>
    <mergeCell ref="B15:D15"/>
    <mergeCell ref="B18:D18"/>
    <mergeCell ref="B20:D20"/>
    <mergeCell ref="B22:H22"/>
    <mergeCell ref="B16:H16"/>
    <mergeCell ref="B14:H14"/>
    <mergeCell ref="B8:H8"/>
    <mergeCell ref="B17:D17"/>
    <mergeCell ref="B21:D2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6"/>
  <dimension ref="A1:I45"/>
  <sheetViews>
    <sheetView view="pageLayout" zoomScaleNormal="100" workbookViewId="0"/>
  </sheetViews>
  <sheetFormatPr defaultColWidth="9.140625" defaultRowHeight="15" x14ac:dyDescent="0.25"/>
  <cols>
    <col min="1" max="1" width="7.85546875" style="3" customWidth="1"/>
    <col min="2" max="3" width="9.140625" style="3"/>
    <col min="4" max="4" width="15.140625" style="3" customWidth="1"/>
    <col min="5" max="5" width="9.140625" style="3"/>
    <col min="6" max="6" width="14.28515625" style="3" customWidth="1"/>
    <col min="7" max="7" width="10.28515625" style="3" customWidth="1"/>
    <col min="8" max="8" width="3.28515625" style="3" customWidth="1"/>
    <col min="9" max="9" width="7.85546875" style="3" customWidth="1"/>
    <col min="10" max="16384" width="9.140625" style="3"/>
  </cols>
  <sheetData>
    <row r="1" spans="1:9" x14ac:dyDescent="0.25">
      <c r="A1" s="2"/>
      <c r="B1" s="2"/>
      <c r="C1" s="2"/>
      <c r="D1" s="2"/>
      <c r="E1" s="2"/>
      <c r="F1" s="2"/>
      <c r="G1" s="2"/>
      <c r="H1" s="2"/>
      <c r="I1" s="2"/>
    </row>
    <row r="2" spans="1:9" x14ac:dyDescent="0.25">
      <c r="A2" s="2"/>
      <c r="B2" s="2"/>
      <c r="C2" s="2"/>
      <c r="D2" s="2"/>
      <c r="E2" s="2"/>
      <c r="F2" s="2"/>
      <c r="G2" s="2"/>
      <c r="H2" s="2"/>
      <c r="I2" s="2"/>
    </row>
    <row r="3" spans="1:9" ht="15" customHeight="1" x14ac:dyDescent="0.25">
      <c r="A3" s="2"/>
      <c r="B3" s="48" t="s">
        <v>9</v>
      </c>
      <c r="C3" s="48"/>
      <c r="D3" s="48"/>
      <c r="E3" s="48"/>
      <c r="F3" s="48"/>
      <c r="G3" s="48"/>
      <c r="H3" s="48"/>
      <c r="I3" s="2"/>
    </row>
    <row r="4" spans="1:9" ht="15" customHeight="1" x14ac:dyDescent="0.25">
      <c r="A4" s="2"/>
      <c r="B4" s="48"/>
      <c r="C4" s="48"/>
      <c r="D4" s="48"/>
      <c r="E4" s="48"/>
      <c r="F4" s="48"/>
      <c r="G4" s="48"/>
      <c r="H4" s="48"/>
      <c r="I4" s="2"/>
    </row>
    <row r="5" spans="1:9" x14ac:dyDescent="0.25">
      <c r="A5" s="2"/>
      <c r="B5" s="2"/>
      <c r="C5" s="2"/>
      <c r="D5" s="2"/>
      <c r="E5" s="2"/>
      <c r="F5" s="2"/>
      <c r="G5" s="2"/>
      <c r="H5" s="2"/>
      <c r="I5" s="2"/>
    </row>
    <row r="6" spans="1:9" x14ac:dyDescent="0.25">
      <c r="A6" s="2"/>
      <c r="B6" s="2"/>
      <c r="C6" s="2"/>
      <c r="D6" s="2"/>
      <c r="E6" s="2"/>
      <c r="F6" s="2"/>
      <c r="G6" s="2"/>
      <c r="H6" s="2"/>
      <c r="I6" s="2"/>
    </row>
    <row r="7" spans="1:9" x14ac:dyDescent="0.25">
      <c r="A7" s="2"/>
      <c r="B7" s="2"/>
      <c r="C7" s="2"/>
      <c r="D7" s="2"/>
      <c r="E7" s="2"/>
      <c r="F7" s="2"/>
      <c r="G7" s="2"/>
      <c r="H7" s="2"/>
      <c r="I7" s="2"/>
    </row>
    <row r="8" spans="1:9" x14ac:dyDescent="0.25">
      <c r="A8" s="2"/>
      <c r="B8" s="62" t="s">
        <v>38</v>
      </c>
      <c r="C8" s="63"/>
      <c r="D8" s="63"/>
      <c r="E8" s="63"/>
      <c r="F8" s="63"/>
      <c r="G8" s="63"/>
      <c r="H8" s="64"/>
      <c r="I8" s="2"/>
    </row>
    <row r="9" spans="1:9" x14ac:dyDescent="0.25">
      <c r="A9" s="2"/>
      <c r="B9" s="52" t="s">
        <v>93</v>
      </c>
      <c r="C9" s="53"/>
      <c r="D9" s="53"/>
      <c r="E9" s="53"/>
      <c r="F9" s="54"/>
      <c r="G9" s="13">
        <v>12945809.110209698</v>
      </c>
      <c r="H9" s="24" t="s">
        <v>4</v>
      </c>
      <c r="I9" s="2"/>
    </row>
    <row r="10" spans="1:9" x14ac:dyDescent="0.25">
      <c r="A10" s="2"/>
      <c r="B10" s="52" t="s">
        <v>94</v>
      </c>
      <c r="C10" s="53"/>
      <c r="D10" s="53"/>
      <c r="E10" s="53"/>
      <c r="F10" s="54"/>
      <c r="G10" s="13">
        <v>59574404.959096842</v>
      </c>
      <c r="H10" s="24" t="s">
        <v>4</v>
      </c>
      <c r="I10" s="2"/>
    </row>
    <row r="11" spans="1:9" x14ac:dyDescent="0.25">
      <c r="A11" s="2"/>
      <c r="B11" s="52" t="s">
        <v>95</v>
      </c>
      <c r="C11" s="53"/>
      <c r="D11" s="53"/>
      <c r="E11" s="53"/>
      <c r="F11" s="54"/>
      <c r="G11" s="13">
        <v>2085718.2466073197</v>
      </c>
      <c r="H11" s="24" t="s">
        <v>4</v>
      </c>
      <c r="I11" s="2"/>
    </row>
    <row r="12" spans="1:9" x14ac:dyDescent="0.25">
      <c r="A12" s="2"/>
      <c r="B12" s="62" t="s">
        <v>38</v>
      </c>
      <c r="C12" s="63"/>
      <c r="D12" s="63"/>
      <c r="E12" s="63"/>
      <c r="F12" s="64"/>
      <c r="G12" s="22">
        <f>SUM(G9:G11)</f>
        <v>74605932.315913856</v>
      </c>
      <c r="H12" s="23" t="s">
        <v>4</v>
      </c>
      <c r="I12" s="2"/>
    </row>
    <row r="13" spans="1:9" x14ac:dyDescent="0.25">
      <c r="A13" s="2"/>
      <c r="B13" s="25"/>
      <c r="C13" s="25"/>
      <c r="D13" s="25"/>
      <c r="E13" s="25"/>
      <c r="F13" s="25"/>
      <c r="G13" s="25"/>
      <c r="H13" s="25"/>
      <c r="I13" s="2"/>
    </row>
    <row r="14" spans="1:9" x14ac:dyDescent="0.25">
      <c r="A14" s="2"/>
      <c r="B14" s="26" t="s">
        <v>96</v>
      </c>
      <c r="C14" s="25"/>
      <c r="D14" s="25"/>
      <c r="E14" s="25"/>
      <c r="F14" s="25"/>
      <c r="G14" s="25"/>
      <c r="H14" s="25"/>
      <c r="I14" s="2"/>
    </row>
    <row r="15" spans="1:9" x14ac:dyDescent="0.25">
      <c r="A15" s="2"/>
      <c r="B15" s="25"/>
      <c r="C15" s="25"/>
      <c r="D15" s="25"/>
      <c r="E15" s="25"/>
      <c r="F15" s="25"/>
      <c r="G15" s="25"/>
      <c r="H15" s="25"/>
      <c r="I15" s="2"/>
    </row>
    <row r="16" spans="1:9" x14ac:dyDescent="0.25">
      <c r="A16" s="2"/>
      <c r="B16" s="2"/>
      <c r="C16" s="2"/>
      <c r="D16" s="2"/>
      <c r="E16" s="2"/>
      <c r="F16" s="2"/>
      <c r="G16" s="25"/>
      <c r="H16" s="2"/>
      <c r="I16" s="2"/>
    </row>
    <row r="17" spans="1:9" x14ac:dyDescent="0.25">
      <c r="A17" s="2"/>
      <c r="B17" s="2"/>
      <c r="C17" s="2"/>
      <c r="D17" s="2"/>
      <c r="E17" s="2"/>
      <c r="F17" s="2"/>
      <c r="G17" s="2"/>
      <c r="H17" s="2"/>
      <c r="I17" s="2"/>
    </row>
    <row r="18" spans="1:9" x14ac:dyDescent="0.25">
      <c r="A18" s="2"/>
      <c r="B18" s="2"/>
      <c r="C18" s="2"/>
      <c r="D18" s="2"/>
      <c r="E18" s="2"/>
      <c r="F18" s="2"/>
      <c r="G18" s="2"/>
      <c r="H18" s="2"/>
      <c r="I18" s="2"/>
    </row>
    <row r="19" spans="1:9" x14ac:dyDescent="0.25">
      <c r="A19" s="8"/>
      <c r="B19" s="8"/>
      <c r="C19" s="8"/>
      <c r="D19" s="8"/>
      <c r="E19" s="8"/>
      <c r="F19" s="8"/>
      <c r="G19" s="8"/>
      <c r="H19" s="8"/>
      <c r="I19" s="8"/>
    </row>
    <row r="20" spans="1:9" x14ac:dyDescent="0.25">
      <c r="A20" s="8"/>
      <c r="B20" s="8"/>
      <c r="C20" s="8"/>
      <c r="D20" s="8"/>
      <c r="E20" s="8"/>
      <c r="F20" s="8"/>
      <c r="G20" s="8"/>
      <c r="H20" s="8"/>
      <c r="I20" s="8"/>
    </row>
    <row r="21" spans="1:9" x14ac:dyDescent="0.25">
      <c r="A21" s="8"/>
      <c r="B21" s="8"/>
      <c r="C21" s="8"/>
      <c r="D21" s="8"/>
      <c r="E21" s="8"/>
      <c r="F21" s="8"/>
      <c r="G21" s="8"/>
      <c r="H21" s="8"/>
      <c r="I21" s="8"/>
    </row>
    <row r="22" spans="1:9" x14ac:dyDescent="0.25">
      <c r="A22" s="8"/>
      <c r="B22" s="8"/>
      <c r="C22" s="8"/>
      <c r="D22" s="8"/>
      <c r="E22" s="8"/>
      <c r="F22" s="8"/>
      <c r="G22" s="8"/>
      <c r="H22" s="8"/>
      <c r="I22" s="8"/>
    </row>
    <row r="23" spans="1:9" x14ac:dyDescent="0.25">
      <c r="A23" s="8"/>
      <c r="B23" s="8"/>
      <c r="C23" s="8"/>
      <c r="D23" s="8"/>
      <c r="E23" s="8"/>
      <c r="F23" s="8"/>
      <c r="G23" s="8"/>
      <c r="H23" s="8"/>
      <c r="I23" s="8"/>
    </row>
    <row r="24" spans="1:9" x14ac:dyDescent="0.25">
      <c r="A24" s="8"/>
      <c r="B24" s="8"/>
      <c r="C24" s="8"/>
      <c r="D24" s="8"/>
      <c r="E24" s="8"/>
      <c r="F24" s="8"/>
      <c r="G24" s="8"/>
      <c r="H24" s="8"/>
      <c r="I24" s="8"/>
    </row>
    <row r="25" spans="1:9" x14ac:dyDescent="0.25">
      <c r="A25" s="8"/>
      <c r="B25" s="8"/>
      <c r="C25" s="8"/>
      <c r="D25" s="8"/>
      <c r="E25" s="8"/>
      <c r="F25" s="8"/>
      <c r="G25" s="8"/>
      <c r="H25" s="8"/>
      <c r="I25" s="8"/>
    </row>
    <row r="26" spans="1:9" x14ac:dyDescent="0.25">
      <c r="A26" s="8"/>
      <c r="B26" s="8"/>
      <c r="C26" s="8"/>
      <c r="D26" s="8"/>
      <c r="E26" s="8"/>
      <c r="F26" s="8"/>
      <c r="G26" s="8"/>
      <c r="H26" s="8"/>
      <c r="I26" s="8"/>
    </row>
    <row r="27" spans="1:9" x14ac:dyDescent="0.25">
      <c r="A27" s="8"/>
      <c r="B27" s="8"/>
      <c r="C27" s="8"/>
      <c r="D27" s="8"/>
      <c r="E27" s="8"/>
      <c r="F27" s="8"/>
      <c r="G27" s="8"/>
      <c r="H27" s="8"/>
      <c r="I27" s="8"/>
    </row>
    <row r="28" spans="1:9" x14ac:dyDescent="0.25">
      <c r="A28" s="8"/>
      <c r="B28" s="8"/>
      <c r="C28" s="8"/>
      <c r="D28" s="8"/>
      <c r="E28" s="8"/>
      <c r="F28" s="8"/>
      <c r="G28" s="8"/>
      <c r="H28" s="8"/>
      <c r="I28" s="8"/>
    </row>
    <row r="29" spans="1:9" x14ac:dyDescent="0.25">
      <c r="A29" s="8"/>
      <c r="B29" s="8"/>
      <c r="C29" s="8"/>
      <c r="D29" s="8"/>
      <c r="E29" s="8"/>
      <c r="F29" s="8"/>
      <c r="G29" s="8"/>
      <c r="H29" s="8"/>
      <c r="I29" s="8"/>
    </row>
    <row r="30" spans="1:9" x14ac:dyDescent="0.25">
      <c r="A30" s="8"/>
      <c r="B30" s="8"/>
      <c r="C30" s="8"/>
      <c r="D30" s="8"/>
      <c r="E30" s="8"/>
      <c r="F30" s="8"/>
      <c r="G30" s="8"/>
      <c r="H30" s="8"/>
      <c r="I30" s="8"/>
    </row>
    <row r="31" spans="1:9" x14ac:dyDescent="0.25">
      <c r="A31" s="8"/>
      <c r="B31" s="8"/>
      <c r="C31" s="8"/>
      <c r="D31" s="8"/>
      <c r="E31" s="8"/>
      <c r="F31" s="8"/>
      <c r="G31" s="8"/>
      <c r="H31" s="8"/>
      <c r="I31" s="8"/>
    </row>
    <row r="32" spans="1:9" x14ac:dyDescent="0.25">
      <c r="A32" s="8"/>
      <c r="B32" s="8"/>
      <c r="C32" s="8"/>
      <c r="D32" s="8"/>
      <c r="E32" s="8"/>
      <c r="F32" s="8"/>
      <c r="G32" s="8"/>
      <c r="H32" s="8"/>
      <c r="I32" s="8"/>
    </row>
    <row r="33" spans="1:9" x14ac:dyDescent="0.25">
      <c r="A33" s="8"/>
      <c r="B33" s="8"/>
      <c r="C33" s="8"/>
      <c r="D33" s="8"/>
      <c r="E33" s="8"/>
      <c r="F33" s="8"/>
      <c r="G33" s="8"/>
      <c r="H33" s="8"/>
      <c r="I33" s="8"/>
    </row>
    <row r="34" spans="1:9" x14ac:dyDescent="0.25">
      <c r="A34" s="8"/>
      <c r="B34" s="8"/>
      <c r="C34" s="8"/>
      <c r="D34" s="8"/>
      <c r="E34" s="8"/>
      <c r="F34" s="8"/>
      <c r="G34" s="8"/>
      <c r="H34" s="8"/>
      <c r="I34" s="8"/>
    </row>
    <row r="35" spans="1:9" x14ac:dyDescent="0.25">
      <c r="A35" s="8"/>
      <c r="B35" s="8"/>
      <c r="C35" s="8"/>
      <c r="D35" s="8"/>
      <c r="E35" s="8"/>
      <c r="F35" s="8"/>
      <c r="G35" s="8"/>
      <c r="H35" s="8"/>
      <c r="I35" s="8"/>
    </row>
    <row r="36" spans="1:9" x14ac:dyDescent="0.25">
      <c r="A36" s="8"/>
      <c r="B36" s="8"/>
      <c r="C36" s="8"/>
      <c r="D36" s="8"/>
      <c r="E36" s="8"/>
      <c r="F36" s="8"/>
      <c r="G36" s="8"/>
      <c r="H36" s="8"/>
      <c r="I36" s="8"/>
    </row>
    <row r="37" spans="1:9" x14ac:dyDescent="0.25">
      <c r="A37" s="8"/>
      <c r="B37" s="8"/>
      <c r="C37" s="8"/>
      <c r="D37" s="8"/>
      <c r="E37" s="8"/>
      <c r="F37" s="8"/>
      <c r="G37" s="8"/>
      <c r="H37" s="8"/>
      <c r="I37" s="8"/>
    </row>
    <row r="38" spans="1:9" x14ac:dyDescent="0.25">
      <c r="A38" s="8"/>
      <c r="B38" s="8"/>
      <c r="C38" s="8"/>
      <c r="D38" s="8"/>
      <c r="E38" s="8"/>
      <c r="F38" s="8"/>
      <c r="G38" s="8"/>
      <c r="H38" s="8"/>
      <c r="I38" s="8"/>
    </row>
    <row r="39" spans="1:9" x14ac:dyDescent="0.25">
      <c r="A39" s="8"/>
      <c r="B39" s="8"/>
      <c r="C39" s="8"/>
      <c r="D39" s="8"/>
      <c r="E39" s="8"/>
      <c r="F39" s="8"/>
      <c r="G39" s="8"/>
      <c r="H39" s="8"/>
      <c r="I39" s="8"/>
    </row>
    <row r="40" spans="1:9" x14ac:dyDescent="0.25">
      <c r="A40" s="8"/>
      <c r="B40" s="8"/>
      <c r="C40" s="8"/>
      <c r="D40" s="8"/>
      <c r="E40" s="8"/>
      <c r="F40" s="8"/>
      <c r="G40" s="8"/>
      <c r="H40" s="8"/>
      <c r="I40" s="8"/>
    </row>
    <row r="41" spans="1:9" x14ac:dyDescent="0.25">
      <c r="A41" s="8"/>
      <c r="B41" s="8"/>
      <c r="C41" s="8"/>
      <c r="D41" s="8"/>
      <c r="E41" s="8"/>
      <c r="F41" s="8"/>
      <c r="G41" s="8"/>
      <c r="H41" s="8"/>
      <c r="I41" s="8"/>
    </row>
    <row r="42" spans="1:9" x14ac:dyDescent="0.25">
      <c r="A42" s="8"/>
      <c r="B42" s="8"/>
      <c r="C42" s="8"/>
      <c r="D42" s="8"/>
      <c r="E42" s="8"/>
      <c r="F42" s="8"/>
      <c r="G42" s="8"/>
      <c r="H42" s="8"/>
      <c r="I42" s="8"/>
    </row>
    <row r="43" spans="1:9" x14ac:dyDescent="0.25">
      <c r="A43" s="8"/>
      <c r="B43" s="8"/>
      <c r="C43" s="8"/>
      <c r="D43" s="8"/>
      <c r="E43" s="8"/>
      <c r="F43" s="8"/>
      <c r="G43" s="8"/>
      <c r="H43" s="8"/>
      <c r="I43" s="8"/>
    </row>
    <row r="44" spans="1:9" x14ac:dyDescent="0.25">
      <c r="A44" s="8"/>
      <c r="B44" s="8"/>
      <c r="C44" s="8"/>
      <c r="D44" s="8"/>
      <c r="E44" s="8"/>
      <c r="F44" s="8"/>
      <c r="G44" s="8"/>
      <c r="H44" s="8"/>
      <c r="I44" s="8"/>
    </row>
    <row r="45" spans="1:9" x14ac:dyDescent="0.25">
      <c r="A45" s="8"/>
      <c r="B45" s="8"/>
      <c r="C45" s="8"/>
      <c r="D45" s="8"/>
      <c r="E45" s="8"/>
      <c r="F45" s="8"/>
      <c r="G45" s="8"/>
      <c r="H45" s="8"/>
      <c r="I45" s="8"/>
    </row>
  </sheetData>
  <sheetProtection password="DFE9" sheet="1" objects="1" scenarios="1"/>
  <mergeCells count="6">
    <mergeCell ref="B12:F12"/>
    <mergeCell ref="B8:H8"/>
    <mergeCell ref="B3:H4"/>
    <mergeCell ref="B11:F11"/>
    <mergeCell ref="B10:F10"/>
    <mergeCell ref="B9:F9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7"/>
  <dimension ref="A1:I52"/>
  <sheetViews>
    <sheetView view="pageLayout" zoomScaleNormal="100" workbookViewId="0"/>
  </sheetViews>
  <sheetFormatPr defaultRowHeight="15" x14ac:dyDescent="0.25"/>
  <cols>
    <col min="1" max="1" width="7.85546875" style="3" customWidth="1"/>
    <col min="2" max="5" width="9.140625" style="3"/>
    <col min="6" max="6" width="19.85546875" style="3" customWidth="1"/>
    <col min="7" max="7" width="10.28515625" style="3" customWidth="1"/>
    <col min="8" max="8" width="3.28515625" style="3" customWidth="1"/>
    <col min="9" max="9" width="7.85546875" style="3" customWidth="1"/>
    <col min="10" max="16384" width="9.140625" style="3"/>
  </cols>
  <sheetData>
    <row r="1" spans="1:9" x14ac:dyDescent="0.25">
      <c r="A1" s="2"/>
      <c r="B1" s="2"/>
      <c r="C1" s="2"/>
      <c r="D1" s="2"/>
      <c r="E1" s="2"/>
      <c r="F1" s="2"/>
      <c r="G1" s="2"/>
      <c r="H1" s="2"/>
      <c r="I1" s="2"/>
    </row>
    <row r="2" spans="1:9" x14ac:dyDescent="0.25">
      <c r="A2" s="2"/>
      <c r="B2" s="2"/>
      <c r="C2" s="2"/>
      <c r="D2" s="2"/>
      <c r="E2" s="2"/>
      <c r="F2" s="2"/>
      <c r="G2" s="2"/>
      <c r="H2" s="2"/>
      <c r="I2" s="2"/>
    </row>
    <row r="3" spans="1:9" ht="15" customHeight="1" x14ac:dyDescent="0.25">
      <c r="A3" s="2"/>
      <c r="B3" s="48" t="s">
        <v>24</v>
      </c>
      <c r="C3" s="48"/>
      <c r="D3" s="48"/>
      <c r="E3" s="48"/>
      <c r="F3" s="48"/>
      <c r="G3" s="48"/>
      <c r="H3" s="48"/>
      <c r="I3" s="2"/>
    </row>
    <row r="4" spans="1:9" ht="15" customHeight="1" x14ac:dyDescent="0.25">
      <c r="A4" s="2"/>
      <c r="B4" s="48"/>
      <c r="C4" s="48"/>
      <c r="D4" s="48"/>
      <c r="E4" s="48"/>
      <c r="F4" s="48"/>
      <c r="G4" s="48"/>
      <c r="H4" s="48"/>
      <c r="I4" s="2"/>
    </row>
    <row r="5" spans="1:9" x14ac:dyDescent="0.25">
      <c r="A5" s="2"/>
      <c r="B5" s="2"/>
      <c r="C5" s="2"/>
      <c r="D5" s="2"/>
      <c r="E5" s="2"/>
      <c r="F5" s="2"/>
      <c r="G5" s="2"/>
      <c r="H5" s="2"/>
      <c r="I5" s="2"/>
    </row>
    <row r="6" spans="1:9" x14ac:dyDescent="0.25">
      <c r="A6" s="2"/>
      <c r="B6" s="2"/>
      <c r="C6" s="2"/>
      <c r="D6" s="2"/>
      <c r="E6" s="2"/>
      <c r="F6" s="2"/>
      <c r="G6" s="2"/>
      <c r="H6" s="2"/>
      <c r="I6" s="2"/>
    </row>
    <row r="7" spans="1:9" x14ac:dyDescent="0.25">
      <c r="A7" s="2"/>
      <c r="B7" s="2"/>
      <c r="C7" s="2"/>
      <c r="D7" s="2"/>
      <c r="E7" s="2"/>
      <c r="F7" s="2"/>
      <c r="G7" s="2"/>
      <c r="H7" s="2"/>
      <c r="I7" s="2"/>
    </row>
    <row r="8" spans="1:9" x14ac:dyDescent="0.25">
      <c r="A8" s="2"/>
      <c r="B8" s="62" t="s">
        <v>22</v>
      </c>
      <c r="C8" s="63"/>
      <c r="D8" s="63"/>
      <c r="E8" s="63"/>
      <c r="F8" s="63"/>
      <c r="G8" s="63"/>
      <c r="H8" s="64"/>
      <c r="I8" s="2"/>
    </row>
    <row r="9" spans="1:9" x14ac:dyDescent="0.25">
      <c r="A9" s="2"/>
      <c r="B9" s="52" t="s">
        <v>97</v>
      </c>
      <c r="C9" s="53"/>
      <c r="D9" s="53"/>
      <c r="E9" s="53"/>
      <c r="F9" s="54"/>
      <c r="G9" s="13">
        <f>'Fane 3. Grundlag'!G12-'Fane 3. Grundlag'!G11</f>
        <v>72520214.069306538</v>
      </c>
      <c r="H9" s="24" t="s">
        <v>4</v>
      </c>
      <c r="I9" s="2"/>
    </row>
    <row r="10" spans="1:9" x14ac:dyDescent="0.25">
      <c r="A10" s="2"/>
      <c r="B10" s="52" t="s">
        <v>130</v>
      </c>
      <c r="C10" s="53"/>
      <c r="D10" s="53"/>
      <c r="E10" s="53"/>
      <c r="F10" s="54"/>
      <c r="G10" s="13">
        <v>289620.53525944671</v>
      </c>
      <c r="H10" s="24" t="s">
        <v>4</v>
      </c>
      <c r="I10" s="2"/>
    </row>
    <row r="11" spans="1:9" x14ac:dyDescent="0.25">
      <c r="A11" s="2"/>
      <c r="B11" s="52" t="s">
        <v>131</v>
      </c>
      <c r="C11" s="53"/>
      <c r="D11" s="53"/>
      <c r="E11" s="53"/>
      <c r="F11" s="54"/>
      <c r="G11" s="13">
        <f>$G$9-$G$10</f>
        <v>72230593.534047097</v>
      </c>
      <c r="H11" s="24" t="s">
        <v>4</v>
      </c>
      <c r="I11" s="2"/>
    </row>
    <row r="12" spans="1:9" x14ac:dyDescent="0.25">
      <c r="A12" s="2"/>
      <c r="B12" s="52" t="s">
        <v>65</v>
      </c>
      <c r="C12" s="53"/>
      <c r="D12" s="53"/>
      <c r="E12" s="53"/>
      <c r="F12" s="54"/>
      <c r="G12" s="65">
        <v>0.58695069057804694</v>
      </c>
      <c r="H12" s="24" t="s">
        <v>66</v>
      </c>
      <c r="I12" s="2"/>
    </row>
    <row r="13" spans="1:9" x14ac:dyDescent="0.25">
      <c r="A13" s="2"/>
      <c r="B13" s="62" t="s">
        <v>22</v>
      </c>
      <c r="C13" s="63"/>
      <c r="D13" s="63"/>
      <c r="E13" s="63"/>
      <c r="F13" s="64"/>
      <c r="G13" s="22">
        <f>$G$11*$G$12/100</f>
        <v>423957.96755671158</v>
      </c>
      <c r="H13" s="23" t="s">
        <v>4</v>
      </c>
      <c r="I13" s="2"/>
    </row>
    <row r="14" spans="1:9" x14ac:dyDescent="0.25">
      <c r="A14" s="2"/>
      <c r="B14" s="2"/>
      <c r="C14" s="2"/>
      <c r="D14" s="2"/>
      <c r="E14" s="2"/>
      <c r="F14" s="2"/>
      <c r="G14" s="2"/>
      <c r="H14" s="2"/>
      <c r="I14" s="2"/>
    </row>
    <row r="15" spans="1:9" x14ac:dyDescent="0.25">
      <c r="A15" s="2"/>
      <c r="B15" s="2"/>
      <c r="C15" s="2"/>
      <c r="D15" s="2"/>
      <c r="E15" s="2"/>
      <c r="F15" s="2"/>
      <c r="G15" s="2"/>
      <c r="H15" s="2"/>
      <c r="I15" s="2"/>
    </row>
    <row r="16" spans="1:9" x14ac:dyDescent="0.25">
      <c r="A16" s="2"/>
      <c r="B16" s="2"/>
      <c r="C16" s="2"/>
      <c r="D16" s="2"/>
      <c r="E16" s="2"/>
      <c r="F16" s="2"/>
      <c r="G16" s="2"/>
      <c r="H16" s="2"/>
      <c r="I16" s="2"/>
    </row>
    <row r="17" spans="1:9" x14ac:dyDescent="0.25">
      <c r="A17" s="2"/>
      <c r="B17" s="2"/>
      <c r="C17" s="2"/>
      <c r="D17" s="2"/>
      <c r="E17" s="2"/>
      <c r="F17" s="2"/>
      <c r="G17" s="2"/>
      <c r="H17" s="2"/>
      <c r="I17" s="2"/>
    </row>
    <row r="18" spans="1:9" x14ac:dyDescent="0.25">
      <c r="A18" s="8"/>
      <c r="B18" s="8"/>
      <c r="C18" s="8"/>
      <c r="D18" s="8"/>
      <c r="E18" s="8"/>
      <c r="F18" s="8"/>
      <c r="G18" s="8"/>
      <c r="H18" s="8"/>
      <c r="I18" s="8"/>
    </row>
    <row r="19" spans="1:9" x14ac:dyDescent="0.25">
      <c r="A19" s="8"/>
      <c r="B19" s="8"/>
      <c r="C19" s="8"/>
      <c r="D19" s="8"/>
      <c r="E19" s="8"/>
      <c r="F19" s="8"/>
      <c r="G19" s="8"/>
      <c r="H19" s="8"/>
      <c r="I19" s="8"/>
    </row>
    <row r="20" spans="1:9" x14ac:dyDescent="0.25">
      <c r="A20" s="8"/>
      <c r="B20" s="8"/>
      <c r="C20" s="8"/>
      <c r="D20" s="8"/>
      <c r="E20" s="8"/>
      <c r="F20" s="8"/>
      <c r="G20" s="8"/>
      <c r="H20" s="8"/>
      <c r="I20" s="8"/>
    </row>
    <row r="21" spans="1:9" x14ac:dyDescent="0.25">
      <c r="A21" s="8"/>
      <c r="B21" s="8"/>
      <c r="C21" s="8"/>
      <c r="D21" s="8"/>
      <c r="E21" s="8"/>
      <c r="F21" s="8"/>
      <c r="G21" s="8"/>
      <c r="H21" s="8"/>
      <c r="I21" s="8"/>
    </row>
    <row r="22" spans="1:9" x14ac:dyDescent="0.25">
      <c r="A22" s="8"/>
      <c r="B22" s="8"/>
      <c r="C22" s="8"/>
      <c r="D22" s="8"/>
      <c r="E22" s="8"/>
      <c r="F22" s="8"/>
      <c r="G22" s="8"/>
      <c r="H22" s="8"/>
      <c r="I22" s="8"/>
    </row>
    <row r="23" spans="1:9" x14ac:dyDescent="0.25">
      <c r="A23" s="8"/>
      <c r="B23" s="8"/>
      <c r="C23" s="8"/>
      <c r="D23" s="8"/>
      <c r="E23" s="8"/>
      <c r="F23" s="8"/>
      <c r="G23" s="8"/>
      <c r="H23" s="8"/>
      <c r="I23" s="8"/>
    </row>
    <row r="24" spans="1:9" x14ac:dyDescent="0.25">
      <c r="A24" s="8"/>
      <c r="B24" s="8"/>
      <c r="C24" s="8"/>
      <c r="D24" s="8"/>
      <c r="E24" s="8"/>
      <c r="F24" s="8"/>
      <c r="G24" s="8"/>
      <c r="H24" s="8"/>
      <c r="I24" s="8"/>
    </row>
    <row r="25" spans="1:9" x14ac:dyDescent="0.25">
      <c r="A25" s="8"/>
      <c r="B25" s="8"/>
      <c r="C25" s="8"/>
      <c r="D25" s="8"/>
      <c r="E25" s="8"/>
      <c r="F25" s="8"/>
      <c r="G25" s="8"/>
      <c r="H25" s="8"/>
      <c r="I25" s="8"/>
    </row>
    <row r="26" spans="1:9" x14ac:dyDescent="0.25">
      <c r="A26" s="8"/>
      <c r="B26" s="8"/>
      <c r="C26" s="8"/>
      <c r="D26" s="8"/>
      <c r="E26" s="8"/>
      <c r="F26" s="8"/>
      <c r="G26" s="8"/>
      <c r="H26" s="8"/>
      <c r="I26" s="8"/>
    </row>
    <row r="27" spans="1:9" x14ac:dyDescent="0.25">
      <c r="A27" s="8"/>
      <c r="B27" s="8"/>
      <c r="C27" s="8"/>
      <c r="D27" s="8"/>
      <c r="E27" s="8"/>
      <c r="F27" s="8"/>
      <c r="G27" s="8"/>
      <c r="H27" s="8"/>
      <c r="I27" s="8"/>
    </row>
    <row r="28" spans="1:9" x14ac:dyDescent="0.25">
      <c r="A28" s="8"/>
      <c r="B28" s="8"/>
      <c r="C28" s="8"/>
      <c r="D28" s="8"/>
      <c r="E28" s="8"/>
      <c r="F28" s="8"/>
      <c r="G28" s="8"/>
      <c r="H28" s="8"/>
      <c r="I28" s="8"/>
    </row>
    <row r="29" spans="1:9" x14ac:dyDescent="0.25">
      <c r="A29" s="8"/>
      <c r="B29" s="8"/>
      <c r="C29" s="8"/>
      <c r="D29" s="8"/>
      <c r="E29" s="8"/>
      <c r="F29" s="8"/>
      <c r="G29" s="8"/>
      <c r="H29" s="8"/>
      <c r="I29" s="8"/>
    </row>
    <row r="30" spans="1:9" x14ac:dyDescent="0.25">
      <c r="A30" s="8"/>
      <c r="B30" s="8"/>
      <c r="C30" s="8"/>
      <c r="D30" s="8"/>
      <c r="E30" s="8"/>
      <c r="F30" s="8"/>
      <c r="G30" s="8"/>
      <c r="H30" s="8"/>
      <c r="I30" s="8"/>
    </row>
    <row r="31" spans="1:9" x14ac:dyDescent="0.25">
      <c r="A31" s="8"/>
      <c r="B31" s="8"/>
      <c r="C31" s="8"/>
      <c r="D31" s="8"/>
      <c r="E31" s="8"/>
      <c r="F31" s="8"/>
      <c r="G31" s="8"/>
      <c r="H31" s="8"/>
      <c r="I31" s="8"/>
    </row>
    <row r="32" spans="1:9" x14ac:dyDescent="0.25">
      <c r="A32" s="8"/>
      <c r="B32" s="8"/>
      <c r="C32" s="8"/>
      <c r="D32" s="8"/>
      <c r="E32" s="8"/>
      <c r="F32" s="8"/>
      <c r="G32" s="8"/>
      <c r="H32" s="8"/>
      <c r="I32" s="8"/>
    </row>
    <row r="33" spans="1:9" x14ac:dyDescent="0.25">
      <c r="A33" s="8"/>
      <c r="B33" s="8"/>
      <c r="C33" s="8"/>
      <c r="D33" s="8"/>
      <c r="E33" s="8"/>
      <c r="F33" s="8"/>
      <c r="G33" s="8"/>
      <c r="H33" s="8"/>
      <c r="I33" s="8"/>
    </row>
    <row r="34" spans="1:9" x14ac:dyDescent="0.25">
      <c r="A34" s="8"/>
      <c r="B34" s="8"/>
      <c r="C34" s="8"/>
      <c r="D34" s="8"/>
      <c r="E34" s="8"/>
      <c r="F34" s="8"/>
      <c r="G34" s="8"/>
      <c r="H34" s="8"/>
      <c r="I34" s="8"/>
    </row>
    <row r="35" spans="1:9" x14ac:dyDescent="0.25">
      <c r="A35" s="8"/>
      <c r="B35" s="8"/>
      <c r="C35" s="8"/>
      <c r="D35" s="8"/>
      <c r="E35" s="8"/>
      <c r="F35" s="8"/>
      <c r="G35" s="8"/>
      <c r="H35" s="8"/>
      <c r="I35" s="8"/>
    </row>
    <row r="36" spans="1:9" x14ac:dyDescent="0.25">
      <c r="A36" s="8"/>
      <c r="B36" s="8"/>
      <c r="C36" s="8"/>
      <c r="D36" s="8"/>
      <c r="E36" s="8"/>
      <c r="F36" s="8"/>
      <c r="G36" s="8"/>
      <c r="H36" s="8"/>
      <c r="I36" s="8"/>
    </row>
    <row r="37" spans="1:9" x14ac:dyDescent="0.25">
      <c r="A37" s="8"/>
      <c r="B37" s="8"/>
      <c r="C37" s="8"/>
      <c r="D37" s="8"/>
      <c r="E37" s="8"/>
      <c r="F37" s="8"/>
      <c r="G37" s="8"/>
      <c r="H37" s="8"/>
      <c r="I37" s="8"/>
    </row>
    <row r="38" spans="1:9" x14ac:dyDescent="0.25">
      <c r="A38" s="8"/>
      <c r="B38" s="8"/>
      <c r="C38" s="8"/>
      <c r="D38" s="8"/>
      <c r="E38" s="8"/>
      <c r="F38" s="8"/>
      <c r="G38" s="8"/>
      <c r="H38" s="8"/>
      <c r="I38" s="8"/>
    </row>
    <row r="39" spans="1:9" x14ac:dyDescent="0.25">
      <c r="A39" s="8"/>
      <c r="B39" s="8"/>
      <c r="C39" s="8"/>
      <c r="D39" s="8"/>
      <c r="E39" s="8"/>
      <c r="F39" s="8"/>
      <c r="G39" s="8"/>
      <c r="H39" s="8"/>
      <c r="I39" s="8"/>
    </row>
    <row r="40" spans="1:9" x14ac:dyDescent="0.25">
      <c r="A40" s="8"/>
      <c r="B40" s="8"/>
      <c r="C40" s="8"/>
      <c r="D40" s="8"/>
      <c r="E40" s="8"/>
      <c r="F40" s="8"/>
      <c r="G40" s="8"/>
      <c r="H40" s="8"/>
      <c r="I40" s="8"/>
    </row>
    <row r="41" spans="1:9" x14ac:dyDescent="0.25">
      <c r="A41" s="8"/>
      <c r="B41" s="8"/>
      <c r="C41" s="8"/>
      <c r="D41" s="8"/>
      <c r="E41" s="8"/>
      <c r="F41" s="8"/>
      <c r="G41" s="8"/>
      <c r="H41" s="8"/>
      <c r="I41" s="8"/>
    </row>
    <row r="42" spans="1:9" x14ac:dyDescent="0.25">
      <c r="A42" s="8"/>
      <c r="B42" s="8"/>
      <c r="C42" s="8"/>
      <c r="D42" s="8"/>
      <c r="E42" s="8"/>
      <c r="F42" s="8"/>
      <c r="G42" s="8"/>
      <c r="H42" s="8"/>
      <c r="I42" s="8"/>
    </row>
    <row r="43" spans="1:9" x14ac:dyDescent="0.25">
      <c r="A43" s="8"/>
      <c r="B43" s="8"/>
      <c r="C43" s="8"/>
      <c r="D43" s="8"/>
      <c r="E43" s="8"/>
      <c r="F43" s="8"/>
      <c r="G43" s="8"/>
      <c r="H43" s="8"/>
      <c r="I43" s="8"/>
    </row>
    <row r="44" spans="1:9" x14ac:dyDescent="0.25">
      <c r="A44" s="8"/>
      <c r="B44" s="8"/>
      <c r="C44" s="8"/>
      <c r="D44" s="8"/>
      <c r="E44" s="8"/>
      <c r="F44" s="8"/>
      <c r="G44" s="8"/>
      <c r="H44" s="8"/>
      <c r="I44" s="8"/>
    </row>
    <row r="45" spans="1:9" x14ac:dyDescent="0.25">
      <c r="A45" s="8"/>
      <c r="B45" s="8"/>
      <c r="C45" s="8"/>
      <c r="D45" s="8"/>
      <c r="E45" s="8"/>
      <c r="F45" s="8"/>
      <c r="G45" s="8"/>
      <c r="H45" s="8"/>
      <c r="I45" s="8"/>
    </row>
    <row r="46" spans="1:9" x14ac:dyDescent="0.25">
      <c r="A46" s="8"/>
      <c r="B46" s="8"/>
      <c r="C46" s="8"/>
      <c r="D46" s="8"/>
      <c r="E46" s="8"/>
      <c r="F46" s="8"/>
      <c r="G46" s="8"/>
      <c r="H46" s="8"/>
      <c r="I46" s="8"/>
    </row>
    <row r="47" spans="1:9" x14ac:dyDescent="0.25">
      <c r="A47" s="8"/>
      <c r="B47" s="8"/>
      <c r="C47" s="8"/>
      <c r="D47" s="8"/>
      <c r="E47" s="8"/>
      <c r="F47" s="8"/>
      <c r="G47" s="8"/>
      <c r="H47" s="8"/>
      <c r="I47" s="8"/>
    </row>
    <row r="48" spans="1:9" x14ac:dyDescent="0.25">
      <c r="A48" s="8"/>
      <c r="B48" s="8"/>
      <c r="C48" s="8"/>
      <c r="D48" s="8"/>
      <c r="E48" s="8"/>
      <c r="F48" s="8"/>
      <c r="G48" s="8"/>
      <c r="H48" s="8"/>
      <c r="I48" s="8"/>
    </row>
    <row r="49" spans="1:9" x14ac:dyDescent="0.25">
      <c r="A49" s="8"/>
      <c r="B49" s="8"/>
      <c r="C49" s="8"/>
      <c r="D49" s="8"/>
      <c r="E49" s="8"/>
      <c r="F49" s="8"/>
      <c r="G49" s="8"/>
      <c r="H49" s="8"/>
      <c r="I49" s="8"/>
    </row>
    <row r="50" spans="1:9" x14ac:dyDescent="0.25">
      <c r="A50" s="8"/>
      <c r="B50" s="8"/>
      <c r="C50" s="8"/>
      <c r="D50" s="8"/>
      <c r="E50" s="8"/>
      <c r="F50" s="8"/>
      <c r="G50" s="8"/>
      <c r="H50" s="8"/>
      <c r="I50" s="8"/>
    </row>
    <row r="51" spans="1:9" x14ac:dyDescent="0.25">
      <c r="A51" s="8"/>
      <c r="B51" s="8"/>
      <c r="C51" s="8"/>
      <c r="D51" s="8"/>
      <c r="E51" s="8"/>
      <c r="F51" s="8"/>
      <c r="G51" s="8"/>
      <c r="H51" s="8"/>
      <c r="I51" s="8"/>
    </row>
    <row r="52" spans="1:9" x14ac:dyDescent="0.25">
      <c r="A52" s="8"/>
      <c r="B52" s="8"/>
      <c r="C52" s="8"/>
      <c r="D52" s="8"/>
      <c r="E52" s="8"/>
      <c r="F52" s="8"/>
      <c r="G52" s="8"/>
      <c r="H52" s="8"/>
      <c r="I52" s="8"/>
    </row>
  </sheetData>
  <sheetProtection password="DFE9" sheet="1" objects="1" scenarios="1"/>
  <mergeCells count="7">
    <mergeCell ref="B3:H4"/>
    <mergeCell ref="B8:H8"/>
    <mergeCell ref="B13:F13"/>
    <mergeCell ref="B12:F12"/>
    <mergeCell ref="B9:F9"/>
    <mergeCell ref="B11:F11"/>
    <mergeCell ref="B10:F10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8"/>
  <dimension ref="A1:I51"/>
  <sheetViews>
    <sheetView view="pageLayout" zoomScaleNormal="100" workbookViewId="0"/>
  </sheetViews>
  <sheetFormatPr defaultRowHeight="15" x14ac:dyDescent="0.25"/>
  <cols>
    <col min="1" max="1" width="7.85546875" style="3" customWidth="1"/>
    <col min="2" max="3" width="9.140625" style="3"/>
    <col min="4" max="4" width="15.7109375" style="3" customWidth="1"/>
    <col min="5" max="5" width="9.140625" style="3"/>
    <col min="6" max="6" width="13.5703125" style="3" customWidth="1"/>
    <col min="7" max="7" width="10.28515625" style="3" customWidth="1"/>
    <col min="8" max="8" width="3.28515625" style="3" customWidth="1"/>
    <col min="9" max="9" width="7.85546875" style="3" customWidth="1"/>
    <col min="10" max="16384" width="9.140625" style="3"/>
  </cols>
  <sheetData>
    <row r="1" spans="1:9" x14ac:dyDescent="0.25">
      <c r="A1" s="2"/>
      <c r="B1" s="2"/>
      <c r="C1" s="2"/>
      <c r="D1" s="2"/>
      <c r="E1" s="2"/>
      <c r="F1" s="2"/>
      <c r="G1" s="2"/>
      <c r="H1" s="2"/>
      <c r="I1" s="2"/>
    </row>
    <row r="2" spans="1:9" x14ac:dyDescent="0.25">
      <c r="A2" s="2"/>
      <c r="B2" s="2"/>
      <c r="C2" s="2"/>
      <c r="D2" s="2"/>
      <c r="E2" s="2"/>
      <c r="F2" s="2"/>
      <c r="G2" s="2"/>
      <c r="H2" s="2"/>
      <c r="I2" s="2"/>
    </row>
    <row r="3" spans="1:9" ht="15" customHeight="1" x14ac:dyDescent="0.25">
      <c r="A3" s="2"/>
      <c r="B3" s="48" t="s">
        <v>8</v>
      </c>
      <c r="C3" s="48"/>
      <c r="D3" s="48"/>
      <c r="E3" s="48"/>
      <c r="F3" s="48"/>
      <c r="G3" s="48"/>
      <c r="H3" s="48"/>
      <c r="I3" s="2"/>
    </row>
    <row r="4" spans="1:9" ht="15" customHeight="1" x14ac:dyDescent="0.25">
      <c r="A4" s="2"/>
      <c r="B4" s="48"/>
      <c r="C4" s="48"/>
      <c r="D4" s="48"/>
      <c r="E4" s="48"/>
      <c r="F4" s="48"/>
      <c r="G4" s="48"/>
      <c r="H4" s="48"/>
      <c r="I4" s="2"/>
    </row>
    <row r="5" spans="1:9" x14ac:dyDescent="0.25">
      <c r="A5" s="2"/>
      <c r="B5" s="2"/>
      <c r="C5" s="2"/>
      <c r="D5" s="2"/>
      <c r="E5" s="2"/>
      <c r="F5" s="2"/>
      <c r="G5" s="2"/>
      <c r="H5" s="2"/>
      <c r="I5" s="2"/>
    </row>
    <row r="6" spans="1:9" x14ac:dyDescent="0.25">
      <c r="A6" s="2"/>
      <c r="B6" s="2"/>
      <c r="C6" s="2"/>
      <c r="D6" s="2"/>
      <c r="E6" s="2"/>
      <c r="F6" s="2"/>
      <c r="G6" s="2"/>
      <c r="H6" s="2"/>
      <c r="I6" s="2"/>
    </row>
    <row r="7" spans="1:9" x14ac:dyDescent="0.25">
      <c r="A7" s="2"/>
      <c r="B7" s="2"/>
      <c r="C7" s="2"/>
      <c r="D7" s="2"/>
      <c r="E7" s="2"/>
      <c r="F7" s="2"/>
      <c r="G7" s="2"/>
      <c r="H7" s="2"/>
      <c r="I7" s="2"/>
    </row>
    <row r="8" spans="1:9" x14ac:dyDescent="0.25">
      <c r="A8" s="2"/>
      <c r="B8" s="62" t="s">
        <v>99</v>
      </c>
      <c r="C8" s="63"/>
      <c r="D8" s="63"/>
      <c r="E8" s="63"/>
      <c r="F8" s="63"/>
      <c r="G8" s="63"/>
      <c r="H8" s="64"/>
      <c r="I8" s="2"/>
    </row>
    <row r="9" spans="1:9" x14ac:dyDescent="0.25">
      <c r="A9" s="2"/>
      <c r="B9" s="66" t="s">
        <v>93</v>
      </c>
      <c r="C9" s="67"/>
      <c r="D9" s="67"/>
      <c r="E9" s="67"/>
      <c r="F9" s="68"/>
      <c r="G9" s="13">
        <f>'Fane 3. Grundlag'!G9</f>
        <v>12945809.110209698</v>
      </c>
      <c r="H9" s="24" t="s">
        <v>4</v>
      </c>
      <c r="I9" s="2"/>
    </row>
    <row r="10" spans="1:9" x14ac:dyDescent="0.25">
      <c r="A10" s="2"/>
      <c r="B10" s="52" t="s">
        <v>23</v>
      </c>
      <c r="C10" s="53"/>
      <c r="D10" s="53"/>
      <c r="E10" s="53"/>
      <c r="F10" s="54"/>
      <c r="G10" s="69">
        <f>2</f>
        <v>2</v>
      </c>
      <c r="H10" s="24" t="s">
        <v>66</v>
      </c>
      <c r="I10" s="2"/>
    </row>
    <row r="11" spans="1:9" x14ac:dyDescent="0.25">
      <c r="A11" s="2"/>
      <c r="B11" s="59" t="s">
        <v>67</v>
      </c>
      <c r="C11" s="60"/>
      <c r="D11" s="60"/>
      <c r="E11" s="60"/>
      <c r="F11" s="61"/>
      <c r="G11" s="19">
        <f>$G$9*$G$10/100</f>
        <v>258916.18220419396</v>
      </c>
      <c r="H11" s="70" t="s">
        <v>4</v>
      </c>
      <c r="I11" s="2"/>
    </row>
    <row r="12" spans="1:9" x14ac:dyDescent="0.25">
      <c r="A12" s="2"/>
      <c r="B12" s="52" t="s">
        <v>94</v>
      </c>
      <c r="C12" s="53"/>
      <c r="D12" s="53"/>
      <c r="E12" s="53"/>
      <c r="F12" s="54"/>
      <c r="G12" s="13">
        <f>'Fane 3. Grundlag'!G10</f>
        <v>59574404.959096842</v>
      </c>
      <c r="H12" s="24" t="s">
        <v>4</v>
      </c>
      <c r="I12" s="2"/>
    </row>
    <row r="13" spans="1:9" x14ac:dyDescent="0.25">
      <c r="A13" s="2"/>
      <c r="B13" s="52" t="s">
        <v>23</v>
      </c>
      <c r="C13" s="53"/>
      <c r="D13" s="53"/>
      <c r="E13" s="53"/>
      <c r="F13" s="54"/>
      <c r="G13" s="65">
        <f>0.91</f>
        <v>0.91</v>
      </c>
      <c r="H13" s="24" t="s">
        <v>66</v>
      </c>
      <c r="I13" s="2"/>
    </row>
    <row r="14" spans="1:9" x14ac:dyDescent="0.25">
      <c r="A14" s="2"/>
      <c r="B14" s="59" t="s">
        <v>68</v>
      </c>
      <c r="C14" s="60"/>
      <c r="D14" s="60"/>
      <c r="E14" s="60"/>
      <c r="F14" s="61"/>
      <c r="G14" s="19">
        <f>$G$12*$G$13/100</f>
        <v>542127.08512778126</v>
      </c>
      <c r="H14" s="70" t="s">
        <v>4</v>
      </c>
      <c r="I14" s="2"/>
    </row>
    <row r="15" spans="1:9" x14ac:dyDescent="0.25">
      <c r="A15" s="2"/>
      <c r="B15" s="62" t="s">
        <v>98</v>
      </c>
      <c r="C15" s="63"/>
      <c r="D15" s="63"/>
      <c r="E15" s="63"/>
      <c r="F15" s="64"/>
      <c r="G15" s="22">
        <f>G11+G14</f>
        <v>801043.26733197528</v>
      </c>
      <c r="H15" s="23" t="s">
        <v>4</v>
      </c>
      <c r="I15" s="2"/>
    </row>
    <row r="16" spans="1:9" x14ac:dyDescent="0.25">
      <c r="A16" s="2"/>
      <c r="B16" s="2"/>
      <c r="C16" s="2"/>
      <c r="D16" s="2"/>
      <c r="E16" s="2"/>
      <c r="F16" s="2"/>
      <c r="G16" s="2"/>
      <c r="H16" s="2"/>
      <c r="I16" s="2"/>
    </row>
    <row r="17" spans="1:9" x14ac:dyDescent="0.25">
      <c r="A17" s="2"/>
      <c r="B17" s="2"/>
      <c r="C17" s="2"/>
      <c r="D17" s="2"/>
      <c r="E17" s="2"/>
      <c r="F17" s="2"/>
      <c r="G17" s="2"/>
      <c r="H17" s="2"/>
      <c r="I17" s="2"/>
    </row>
    <row r="18" spans="1:9" x14ac:dyDescent="0.25">
      <c r="A18" s="2"/>
      <c r="B18" s="2"/>
      <c r="C18" s="2"/>
      <c r="D18" s="2"/>
      <c r="E18" s="2"/>
      <c r="F18" s="2"/>
      <c r="G18" s="2"/>
      <c r="H18" s="2"/>
      <c r="I18" s="2"/>
    </row>
    <row r="19" spans="1:9" x14ac:dyDescent="0.25">
      <c r="A19" s="2"/>
      <c r="B19" s="2"/>
      <c r="C19" s="2"/>
      <c r="D19" s="2"/>
      <c r="E19" s="2"/>
      <c r="F19" s="2"/>
      <c r="G19" s="2"/>
      <c r="H19" s="2"/>
      <c r="I19" s="2"/>
    </row>
    <row r="20" spans="1:9" x14ac:dyDescent="0.25">
      <c r="A20" s="8"/>
      <c r="B20" s="8"/>
      <c r="C20" s="8"/>
      <c r="D20" s="8"/>
      <c r="E20" s="8"/>
      <c r="F20" s="8"/>
      <c r="G20" s="8"/>
      <c r="H20" s="8"/>
      <c r="I20" s="8"/>
    </row>
    <row r="21" spans="1:9" x14ac:dyDescent="0.25">
      <c r="A21" s="8"/>
      <c r="B21" s="8"/>
      <c r="C21" s="8"/>
      <c r="D21" s="8"/>
      <c r="E21" s="8"/>
      <c r="F21" s="8"/>
      <c r="G21" s="8"/>
      <c r="H21" s="8"/>
      <c r="I21" s="8"/>
    </row>
    <row r="22" spans="1:9" x14ac:dyDescent="0.25">
      <c r="A22" s="8"/>
      <c r="B22" s="8"/>
      <c r="C22" s="8"/>
      <c r="D22" s="8"/>
      <c r="E22" s="8"/>
      <c r="F22" s="8"/>
      <c r="G22" s="8"/>
      <c r="H22" s="8"/>
      <c r="I22" s="8"/>
    </row>
    <row r="23" spans="1:9" x14ac:dyDescent="0.25">
      <c r="A23" s="8"/>
      <c r="B23" s="8"/>
      <c r="C23" s="8"/>
      <c r="D23" s="8"/>
      <c r="E23" s="8"/>
      <c r="F23" s="8"/>
      <c r="G23" s="8"/>
      <c r="H23" s="8"/>
      <c r="I23" s="8"/>
    </row>
    <row r="24" spans="1:9" x14ac:dyDescent="0.25">
      <c r="A24" s="8"/>
      <c r="B24" s="8"/>
      <c r="C24" s="8"/>
      <c r="D24" s="8"/>
      <c r="E24" s="8"/>
      <c r="F24" s="8"/>
      <c r="G24" s="8"/>
      <c r="H24" s="8"/>
      <c r="I24" s="8"/>
    </row>
    <row r="25" spans="1:9" x14ac:dyDescent="0.25">
      <c r="A25" s="8"/>
      <c r="B25" s="8"/>
      <c r="C25" s="8"/>
      <c r="D25" s="8"/>
      <c r="E25" s="8"/>
      <c r="F25" s="8"/>
      <c r="G25" s="8"/>
      <c r="H25" s="8"/>
      <c r="I25" s="8"/>
    </row>
    <row r="26" spans="1:9" x14ac:dyDescent="0.25">
      <c r="A26" s="8"/>
      <c r="B26" s="8"/>
      <c r="C26" s="8"/>
      <c r="D26" s="8"/>
      <c r="E26" s="8"/>
      <c r="F26" s="8"/>
      <c r="G26" s="8"/>
      <c r="H26" s="8"/>
      <c r="I26" s="8"/>
    </row>
    <row r="27" spans="1:9" x14ac:dyDescent="0.25">
      <c r="A27" s="8"/>
      <c r="B27" s="8"/>
      <c r="C27" s="8"/>
      <c r="D27" s="8"/>
      <c r="E27" s="8"/>
      <c r="F27" s="8"/>
      <c r="G27" s="8"/>
      <c r="H27" s="8"/>
      <c r="I27" s="8"/>
    </row>
    <row r="28" spans="1:9" x14ac:dyDescent="0.25">
      <c r="A28" s="8"/>
      <c r="B28" s="8"/>
      <c r="C28" s="8"/>
      <c r="D28" s="8"/>
      <c r="E28" s="8"/>
      <c r="F28" s="8"/>
      <c r="G28" s="8"/>
      <c r="H28" s="8"/>
      <c r="I28" s="8"/>
    </row>
    <row r="29" spans="1:9" x14ac:dyDescent="0.25">
      <c r="A29" s="8"/>
      <c r="B29" s="8"/>
      <c r="C29" s="8"/>
      <c r="D29" s="8"/>
      <c r="E29" s="8"/>
      <c r="F29" s="8"/>
      <c r="G29" s="8"/>
      <c r="H29" s="8"/>
      <c r="I29" s="8"/>
    </row>
    <row r="30" spans="1:9" x14ac:dyDescent="0.25">
      <c r="A30" s="8"/>
      <c r="B30" s="8"/>
      <c r="C30" s="8"/>
      <c r="D30" s="8"/>
      <c r="E30" s="8"/>
      <c r="F30" s="8"/>
      <c r="G30" s="8"/>
      <c r="H30" s="8"/>
      <c r="I30" s="8"/>
    </row>
    <row r="31" spans="1:9" x14ac:dyDescent="0.25">
      <c r="A31" s="8"/>
      <c r="B31" s="8"/>
      <c r="C31" s="8"/>
      <c r="D31" s="8"/>
      <c r="E31" s="8"/>
      <c r="F31" s="8"/>
      <c r="G31" s="8"/>
      <c r="H31" s="8"/>
      <c r="I31" s="8"/>
    </row>
    <row r="32" spans="1:9" x14ac:dyDescent="0.25">
      <c r="A32" s="8"/>
      <c r="B32" s="8"/>
      <c r="C32" s="8"/>
      <c r="D32" s="8"/>
      <c r="E32" s="8"/>
      <c r="F32" s="8"/>
      <c r="G32" s="8"/>
      <c r="H32" s="8"/>
      <c r="I32" s="8"/>
    </row>
    <row r="33" spans="1:9" x14ac:dyDescent="0.25">
      <c r="A33" s="8"/>
      <c r="B33" s="8"/>
      <c r="C33" s="8"/>
      <c r="D33" s="8"/>
      <c r="E33" s="8"/>
      <c r="F33" s="8"/>
      <c r="G33" s="8"/>
      <c r="H33" s="8"/>
      <c r="I33" s="8"/>
    </row>
    <row r="34" spans="1:9" x14ac:dyDescent="0.25">
      <c r="A34" s="8"/>
      <c r="B34" s="8"/>
      <c r="C34" s="8"/>
      <c r="D34" s="8"/>
      <c r="E34" s="8"/>
      <c r="F34" s="8"/>
      <c r="G34" s="8"/>
      <c r="H34" s="8"/>
      <c r="I34" s="8"/>
    </row>
    <row r="35" spans="1:9" x14ac:dyDescent="0.25">
      <c r="A35" s="8"/>
      <c r="B35" s="8"/>
      <c r="C35" s="8"/>
      <c r="D35" s="8"/>
      <c r="E35" s="8"/>
      <c r="F35" s="8"/>
      <c r="G35" s="8"/>
      <c r="H35" s="8"/>
      <c r="I35" s="8"/>
    </row>
    <row r="36" spans="1:9" x14ac:dyDescent="0.25">
      <c r="A36" s="8"/>
      <c r="B36" s="8"/>
      <c r="C36" s="8"/>
      <c r="D36" s="8"/>
      <c r="E36" s="8"/>
      <c r="F36" s="8"/>
      <c r="G36" s="8"/>
      <c r="H36" s="8"/>
      <c r="I36" s="8"/>
    </row>
    <row r="37" spans="1:9" x14ac:dyDescent="0.25">
      <c r="A37" s="8"/>
      <c r="B37" s="8"/>
      <c r="C37" s="8"/>
      <c r="D37" s="8"/>
      <c r="E37" s="8"/>
      <c r="F37" s="8"/>
      <c r="G37" s="8"/>
      <c r="H37" s="8"/>
      <c r="I37" s="8"/>
    </row>
    <row r="38" spans="1:9" x14ac:dyDescent="0.25">
      <c r="A38" s="8"/>
      <c r="B38" s="8"/>
      <c r="C38" s="8"/>
      <c r="D38" s="8"/>
      <c r="E38" s="8"/>
      <c r="F38" s="8"/>
      <c r="G38" s="8"/>
      <c r="H38" s="8"/>
      <c r="I38" s="8"/>
    </row>
    <row r="39" spans="1:9" x14ac:dyDescent="0.25">
      <c r="A39" s="8"/>
      <c r="B39" s="8"/>
      <c r="C39" s="8"/>
      <c r="D39" s="8"/>
      <c r="E39" s="8"/>
      <c r="F39" s="8"/>
      <c r="G39" s="8"/>
      <c r="H39" s="8"/>
      <c r="I39" s="8"/>
    </row>
    <row r="40" spans="1:9" x14ac:dyDescent="0.25">
      <c r="A40" s="8"/>
      <c r="B40" s="8"/>
      <c r="C40" s="8"/>
      <c r="D40" s="8"/>
      <c r="E40" s="8"/>
      <c r="F40" s="8"/>
      <c r="G40" s="8"/>
      <c r="H40" s="8"/>
      <c r="I40" s="8"/>
    </row>
    <row r="41" spans="1:9" x14ac:dyDescent="0.25">
      <c r="A41" s="8"/>
      <c r="B41" s="8"/>
      <c r="C41" s="8"/>
      <c r="D41" s="8"/>
      <c r="E41" s="8"/>
      <c r="F41" s="8"/>
      <c r="G41" s="8"/>
      <c r="H41" s="8"/>
      <c r="I41" s="8"/>
    </row>
    <row r="42" spans="1:9" x14ac:dyDescent="0.25">
      <c r="A42" s="8"/>
      <c r="B42" s="8"/>
      <c r="C42" s="8"/>
      <c r="D42" s="8"/>
      <c r="E42" s="8"/>
      <c r="F42" s="8"/>
      <c r="G42" s="8"/>
      <c r="H42" s="8"/>
      <c r="I42" s="8"/>
    </row>
    <row r="43" spans="1:9" x14ac:dyDescent="0.25">
      <c r="A43" s="8"/>
      <c r="B43" s="8"/>
      <c r="C43" s="8"/>
      <c r="D43" s="8"/>
      <c r="E43" s="8"/>
      <c r="F43" s="8"/>
      <c r="G43" s="8"/>
      <c r="H43" s="8"/>
      <c r="I43" s="8"/>
    </row>
    <row r="44" spans="1:9" x14ac:dyDescent="0.25">
      <c r="A44" s="8"/>
      <c r="B44" s="8"/>
      <c r="C44" s="8"/>
      <c r="D44" s="8"/>
      <c r="E44" s="8"/>
      <c r="F44" s="8"/>
      <c r="G44" s="8"/>
      <c r="H44" s="8"/>
      <c r="I44" s="8"/>
    </row>
    <row r="45" spans="1:9" x14ac:dyDescent="0.25">
      <c r="A45" s="8"/>
      <c r="B45" s="8"/>
      <c r="C45" s="8"/>
      <c r="D45" s="8"/>
      <c r="E45" s="8"/>
      <c r="F45" s="8"/>
      <c r="G45" s="8"/>
      <c r="H45" s="8"/>
      <c r="I45" s="8"/>
    </row>
    <row r="46" spans="1:9" x14ac:dyDescent="0.25">
      <c r="A46" s="8"/>
      <c r="B46" s="8"/>
      <c r="C46" s="8"/>
      <c r="D46" s="8"/>
      <c r="E46" s="8"/>
      <c r="F46" s="8"/>
      <c r="G46" s="8"/>
      <c r="H46" s="8"/>
      <c r="I46" s="8"/>
    </row>
    <row r="47" spans="1:9" x14ac:dyDescent="0.25">
      <c r="A47" s="8"/>
      <c r="B47" s="8"/>
      <c r="C47" s="8"/>
      <c r="D47" s="8"/>
      <c r="E47" s="8"/>
      <c r="F47" s="8"/>
      <c r="G47" s="8"/>
      <c r="H47" s="8"/>
      <c r="I47" s="8"/>
    </row>
    <row r="48" spans="1:9" x14ac:dyDescent="0.25">
      <c r="A48" s="8"/>
      <c r="B48" s="8"/>
      <c r="C48" s="8"/>
      <c r="D48" s="8"/>
      <c r="E48" s="8"/>
      <c r="F48" s="8"/>
      <c r="G48" s="8"/>
      <c r="H48" s="8"/>
      <c r="I48" s="8"/>
    </row>
    <row r="49" spans="1:9" x14ac:dyDescent="0.25">
      <c r="A49" s="8"/>
      <c r="B49" s="8"/>
      <c r="C49" s="8"/>
      <c r="D49" s="8"/>
      <c r="E49" s="8"/>
      <c r="F49" s="8"/>
      <c r="G49" s="8"/>
      <c r="H49" s="8"/>
      <c r="I49" s="8"/>
    </row>
    <row r="50" spans="1:9" x14ac:dyDescent="0.25">
      <c r="A50" s="8"/>
      <c r="B50" s="8"/>
      <c r="C50" s="8"/>
      <c r="D50" s="8"/>
      <c r="E50" s="8"/>
      <c r="F50" s="8"/>
      <c r="G50" s="8"/>
      <c r="H50" s="8"/>
      <c r="I50" s="8"/>
    </row>
    <row r="51" spans="1:9" x14ac:dyDescent="0.25">
      <c r="A51" s="8"/>
      <c r="B51" s="8"/>
      <c r="C51" s="8"/>
      <c r="D51" s="8"/>
      <c r="E51" s="8"/>
      <c r="F51" s="8"/>
      <c r="G51" s="8"/>
      <c r="H51" s="8"/>
      <c r="I51" s="8"/>
    </row>
  </sheetData>
  <sheetProtection password="DFE9" sheet="1" objects="1" scenarios="1"/>
  <mergeCells count="9">
    <mergeCell ref="B3:H4"/>
    <mergeCell ref="B8:H8"/>
    <mergeCell ref="B15:F15"/>
    <mergeCell ref="B14:F14"/>
    <mergeCell ref="B13:F13"/>
    <mergeCell ref="B12:F12"/>
    <mergeCell ref="B11:F11"/>
    <mergeCell ref="B10:F10"/>
    <mergeCell ref="B9:F9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9"/>
  <dimension ref="A1:I50"/>
  <sheetViews>
    <sheetView view="pageLayout" zoomScaleNormal="100" workbookViewId="0"/>
  </sheetViews>
  <sheetFormatPr defaultRowHeight="15" x14ac:dyDescent="0.25"/>
  <cols>
    <col min="1" max="1" width="7.85546875" style="3" customWidth="1"/>
    <col min="2" max="3" width="9.140625" style="3"/>
    <col min="4" max="4" width="15.140625" style="3" customWidth="1"/>
    <col min="5" max="5" width="9.140625" style="3"/>
    <col min="6" max="6" width="14.140625" style="3" customWidth="1"/>
    <col min="7" max="7" width="10.28515625" style="3" customWidth="1"/>
    <col min="8" max="8" width="3.140625" style="3" customWidth="1"/>
    <col min="9" max="9" width="7.85546875" style="3" customWidth="1"/>
    <col min="10" max="16384" width="9.140625" style="3"/>
  </cols>
  <sheetData>
    <row r="1" spans="1:9" x14ac:dyDescent="0.25">
      <c r="A1" s="2"/>
      <c r="B1" s="2"/>
      <c r="C1" s="2"/>
      <c r="D1" s="2"/>
      <c r="E1" s="2"/>
      <c r="F1" s="2"/>
      <c r="G1" s="2"/>
      <c r="H1" s="2"/>
      <c r="I1" s="2"/>
    </row>
    <row r="2" spans="1:9" x14ac:dyDescent="0.25">
      <c r="A2" s="2"/>
      <c r="B2" s="2"/>
      <c r="C2" s="2"/>
      <c r="D2" s="2"/>
      <c r="E2" s="2"/>
      <c r="F2" s="2"/>
      <c r="G2" s="2"/>
      <c r="H2" s="2"/>
      <c r="I2" s="2"/>
    </row>
    <row r="3" spans="1:9" ht="15" customHeight="1" x14ac:dyDescent="0.25">
      <c r="A3" s="2"/>
      <c r="B3" s="48" t="s">
        <v>100</v>
      </c>
      <c r="C3" s="48"/>
      <c r="D3" s="48"/>
      <c r="E3" s="48"/>
      <c r="F3" s="48"/>
      <c r="G3" s="48"/>
      <c r="H3" s="48"/>
      <c r="I3" s="2"/>
    </row>
    <row r="4" spans="1:9" ht="15" customHeight="1" x14ac:dyDescent="0.25">
      <c r="A4" s="2"/>
      <c r="B4" s="48"/>
      <c r="C4" s="48"/>
      <c r="D4" s="48"/>
      <c r="E4" s="48"/>
      <c r="F4" s="48"/>
      <c r="G4" s="48"/>
      <c r="H4" s="48"/>
      <c r="I4" s="2"/>
    </row>
    <row r="5" spans="1:9" x14ac:dyDescent="0.25">
      <c r="A5" s="2"/>
      <c r="B5" s="2"/>
      <c r="C5" s="2"/>
      <c r="D5" s="2"/>
      <c r="E5" s="2"/>
      <c r="F5" s="2"/>
      <c r="G5" s="2"/>
      <c r="H5" s="2"/>
      <c r="I5" s="2"/>
    </row>
    <row r="6" spans="1:9" x14ac:dyDescent="0.25">
      <c r="A6" s="2"/>
      <c r="B6" s="2"/>
      <c r="C6" s="2"/>
      <c r="D6" s="2"/>
      <c r="E6" s="2"/>
      <c r="F6" s="2"/>
      <c r="G6" s="2"/>
      <c r="H6" s="2"/>
      <c r="I6" s="2"/>
    </row>
    <row r="7" spans="1:9" x14ac:dyDescent="0.25">
      <c r="A7" s="2"/>
      <c r="B7" s="2"/>
      <c r="C7" s="2"/>
      <c r="D7" s="2"/>
      <c r="E7" s="2"/>
      <c r="F7" s="2"/>
      <c r="G7" s="2"/>
      <c r="H7" s="2"/>
      <c r="I7" s="2"/>
    </row>
    <row r="8" spans="1:9" x14ac:dyDescent="0.25">
      <c r="A8" s="2"/>
      <c r="B8" s="62" t="s">
        <v>101</v>
      </c>
      <c r="C8" s="63"/>
      <c r="D8" s="63"/>
      <c r="E8" s="63"/>
      <c r="F8" s="63"/>
      <c r="G8" s="63"/>
      <c r="H8" s="64"/>
      <c r="I8" s="2"/>
    </row>
    <row r="9" spans="1:9" x14ac:dyDescent="0.25">
      <c r="A9" s="2"/>
      <c r="B9" s="52" t="s">
        <v>70</v>
      </c>
      <c r="C9" s="53"/>
      <c r="D9" s="53"/>
      <c r="E9" s="53"/>
      <c r="F9" s="54"/>
      <c r="G9" s="13">
        <v>-3298193</v>
      </c>
      <c r="H9" s="24" t="s">
        <v>4</v>
      </c>
      <c r="I9" s="2"/>
    </row>
    <row r="10" spans="1:9" x14ac:dyDescent="0.25">
      <c r="A10" s="2"/>
      <c r="B10" s="52" t="s">
        <v>71</v>
      </c>
      <c r="C10" s="53"/>
      <c r="D10" s="53"/>
      <c r="E10" s="53"/>
      <c r="F10" s="54"/>
      <c r="G10" s="13">
        <v>-3298193</v>
      </c>
      <c r="H10" s="24" t="s">
        <v>4</v>
      </c>
      <c r="I10" s="2"/>
    </row>
    <row r="11" spans="1:9" x14ac:dyDescent="0.25">
      <c r="A11" s="2"/>
      <c r="B11" s="71" t="s">
        <v>85</v>
      </c>
      <c r="C11" s="72"/>
      <c r="D11" s="72"/>
      <c r="E11" s="72"/>
      <c r="F11" s="73"/>
      <c r="G11" s="74">
        <v>0</v>
      </c>
      <c r="H11" s="75" t="s">
        <v>4</v>
      </c>
      <c r="I11" s="2"/>
    </row>
    <row r="12" spans="1:9" x14ac:dyDescent="0.25">
      <c r="A12" s="2"/>
      <c r="B12" s="52" t="s">
        <v>72</v>
      </c>
      <c r="C12" s="53"/>
      <c r="D12" s="53"/>
      <c r="E12" s="53"/>
      <c r="F12" s="54"/>
      <c r="G12" s="13">
        <v>0</v>
      </c>
      <c r="H12" s="24" t="s">
        <v>4</v>
      </c>
      <c r="I12" s="2"/>
    </row>
    <row r="13" spans="1:9" x14ac:dyDescent="0.25">
      <c r="A13" s="2"/>
      <c r="B13" s="62" t="s">
        <v>69</v>
      </c>
      <c r="C13" s="63"/>
      <c r="D13" s="63"/>
      <c r="E13" s="63"/>
      <c r="F13" s="64"/>
      <c r="G13" s="22">
        <v>0</v>
      </c>
      <c r="H13" s="23" t="s">
        <v>4</v>
      </c>
      <c r="I13" s="2"/>
    </row>
    <row r="14" spans="1:9" x14ac:dyDescent="0.25">
      <c r="A14" s="2"/>
      <c r="B14" s="2"/>
      <c r="C14" s="2"/>
      <c r="D14" s="2"/>
      <c r="E14" s="2"/>
      <c r="F14" s="2"/>
      <c r="G14" s="2"/>
      <c r="H14" s="2"/>
      <c r="I14" s="2"/>
    </row>
    <row r="15" spans="1:9" x14ac:dyDescent="0.25">
      <c r="A15" s="2"/>
      <c r="B15" s="2"/>
      <c r="C15" s="2"/>
      <c r="D15" s="2"/>
      <c r="E15" s="2"/>
      <c r="F15" s="2"/>
      <c r="G15" s="2"/>
      <c r="H15" s="2"/>
      <c r="I15" s="2"/>
    </row>
    <row r="16" spans="1:9" x14ac:dyDescent="0.25">
      <c r="A16" s="2"/>
      <c r="B16" s="2"/>
      <c r="C16" s="2"/>
      <c r="D16" s="2"/>
      <c r="E16" s="2"/>
      <c r="F16" s="2"/>
      <c r="G16" s="2"/>
      <c r="H16" s="2"/>
      <c r="I16" s="2"/>
    </row>
    <row r="17" spans="1:9" x14ac:dyDescent="0.25">
      <c r="A17" s="2"/>
      <c r="B17" s="2"/>
      <c r="C17" s="2"/>
      <c r="D17" s="2"/>
      <c r="E17" s="2"/>
      <c r="F17" s="2"/>
      <c r="G17" s="2"/>
      <c r="H17" s="2"/>
      <c r="I17" s="2"/>
    </row>
    <row r="18" spans="1:9" x14ac:dyDescent="0.25">
      <c r="A18" s="8"/>
      <c r="B18" s="8"/>
      <c r="C18" s="8"/>
      <c r="D18" s="8"/>
      <c r="E18" s="8"/>
      <c r="F18" s="8"/>
      <c r="G18" s="8"/>
      <c r="H18" s="8"/>
      <c r="I18" s="8"/>
    </row>
    <row r="19" spans="1:9" x14ac:dyDescent="0.25">
      <c r="A19" s="8"/>
      <c r="B19" s="8"/>
      <c r="C19" s="8"/>
      <c r="D19" s="8"/>
      <c r="E19" s="8"/>
      <c r="F19" s="8"/>
      <c r="G19" s="8"/>
      <c r="H19" s="8"/>
      <c r="I19" s="8"/>
    </row>
    <row r="20" spans="1:9" x14ac:dyDescent="0.25">
      <c r="A20" s="8"/>
      <c r="B20" s="8"/>
      <c r="C20" s="8"/>
      <c r="D20" s="8"/>
      <c r="E20" s="8"/>
      <c r="F20" s="8"/>
      <c r="G20" s="8"/>
      <c r="H20" s="8"/>
      <c r="I20" s="8"/>
    </row>
    <row r="21" spans="1:9" x14ac:dyDescent="0.25">
      <c r="A21" s="8"/>
      <c r="B21" s="8"/>
      <c r="C21" s="8"/>
      <c r="D21" s="8"/>
      <c r="E21" s="8"/>
      <c r="F21" s="8"/>
      <c r="G21" s="8"/>
      <c r="H21" s="8"/>
      <c r="I21" s="8"/>
    </row>
    <row r="22" spans="1:9" x14ac:dyDescent="0.25">
      <c r="A22" s="8"/>
      <c r="B22" s="8"/>
      <c r="C22" s="8"/>
      <c r="D22" s="8"/>
      <c r="E22" s="8"/>
      <c r="F22" s="8"/>
      <c r="G22" s="8"/>
      <c r="H22" s="8"/>
      <c r="I22" s="8"/>
    </row>
    <row r="23" spans="1:9" x14ac:dyDescent="0.25">
      <c r="A23" s="8"/>
      <c r="B23" s="8"/>
      <c r="C23" s="8"/>
      <c r="D23" s="8"/>
      <c r="E23" s="8"/>
      <c r="F23" s="8"/>
      <c r="G23" s="8"/>
      <c r="H23" s="8"/>
      <c r="I23" s="8"/>
    </row>
    <row r="24" spans="1:9" x14ac:dyDescent="0.25">
      <c r="A24" s="8"/>
      <c r="B24" s="8"/>
      <c r="C24" s="8"/>
      <c r="D24" s="8"/>
      <c r="E24" s="8"/>
      <c r="F24" s="8"/>
      <c r="G24" s="8"/>
      <c r="H24" s="8"/>
      <c r="I24" s="8"/>
    </row>
    <row r="25" spans="1:9" x14ac:dyDescent="0.25">
      <c r="A25" s="8"/>
      <c r="B25" s="8"/>
      <c r="C25" s="8"/>
      <c r="D25" s="8"/>
      <c r="E25" s="8"/>
      <c r="F25" s="8"/>
      <c r="G25" s="8"/>
      <c r="H25" s="8"/>
      <c r="I25" s="8"/>
    </row>
    <row r="26" spans="1:9" x14ac:dyDescent="0.25">
      <c r="A26" s="8"/>
      <c r="B26" s="8"/>
      <c r="C26" s="8"/>
      <c r="D26" s="8"/>
      <c r="E26" s="8"/>
      <c r="F26" s="8"/>
      <c r="G26" s="8"/>
      <c r="H26" s="8"/>
      <c r="I26" s="8"/>
    </row>
    <row r="27" spans="1:9" x14ac:dyDescent="0.25">
      <c r="A27" s="8"/>
      <c r="B27" s="8"/>
      <c r="C27" s="8"/>
      <c r="D27" s="8"/>
      <c r="E27" s="8"/>
      <c r="F27" s="8"/>
      <c r="G27" s="8"/>
      <c r="H27" s="8"/>
      <c r="I27" s="8"/>
    </row>
    <row r="28" spans="1:9" x14ac:dyDescent="0.25">
      <c r="A28" s="8"/>
      <c r="B28" s="8"/>
      <c r="C28" s="8"/>
      <c r="D28" s="8"/>
      <c r="E28" s="8"/>
      <c r="F28" s="8"/>
      <c r="G28" s="8"/>
      <c r="H28" s="8"/>
      <c r="I28" s="8"/>
    </row>
    <row r="29" spans="1:9" x14ac:dyDescent="0.25">
      <c r="A29" s="8"/>
      <c r="B29" s="8"/>
      <c r="C29" s="8"/>
      <c r="D29" s="8"/>
      <c r="E29" s="8"/>
      <c r="F29" s="8"/>
      <c r="G29" s="8"/>
      <c r="H29" s="8"/>
      <c r="I29" s="8"/>
    </row>
    <row r="30" spans="1:9" x14ac:dyDescent="0.25">
      <c r="A30" s="8"/>
      <c r="B30" s="8"/>
      <c r="C30" s="8"/>
      <c r="D30" s="8"/>
      <c r="E30" s="8"/>
      <c r="F30" s="8"/>
      <c r="G30" s="8"/>
      <c r="H30" s="8"/>
      <c r="I30" s="8"/>
    </row>
    <row r="31" spans="1:9" x14ac:dyDescent="0.25">
      <c r="A31" s="8"/>
      <c r="B31" s="8"/>
      <c r="C31" s="8"/>
      <c r="D31" s="8"/>
      <c r="E31" s="8"/>
      <c r="F31" s="8"/>
      <c r="G31" s="8"/>
      <c r="H31" s="8"/>
      <c r="I31" s="8"/>
    </row>
    <row r="32" spans="1:9" x14ac:dyDescent="0.25">
      <c r="A32" s="8"/>
      <c r="B32" s="8"/>
      <c r="C32" s="8"/>
      <c r="D32" s="8"/>
      <c r="E32" s="8"/>
      <c r="F32" s="8"/>
      <c r="G32" s="8"/>
      <c r="H32" s="8"/>
      <c r="I32" s="8"/>
    </row>
    <row r="33" spans="1:9" x14ac:dyDescent="0.25">
      <c r="A33" s="8"/>
      <c r="B33" s="8"/>
      <c r="C33" s="8"/>
      <c r="D33" s="8"/>
      <c r="E33" s="8"/>
      <c r="F33" s="8"/>
      <c r="G33" s="8"/>
      <c r="H33" s="8"/>
      <c r="I33" s="8"/>
    </row>
    <row r="34" spans="1:9" x14ac:dyDescent="0.25">
      <c r="A34" s="8"/>
      <c r="B34" s="8"/>
      <c r="C34" s="8"/>
      <c r="D34" s="8"/>
      <c r="E34" s="8"/>
      <c r="F34" s="8"/>
      <c r="G34" s="8"/>
      <c r="H34" s="8"/>
      <c r="I34" s="8"/>
    </row>
    <row r="35" spans="1:9" x14ac:dyDescent="0.25">
      <c r="A35" s="8"/>
      <c r="B35" s="8"/>
      <c r="C35" s="8"/>
      <c r="D35" s="8"/>
      <c r="E35" s="8"/>
      <c r="F35" s="8"/>
      <c r="G35" s="8"/>
      <c r="H35" s="8"/>
      <c r="I35" s="8"/>
    </row>
    <row r="36" spans="1:9" x14ac:dyDescent="0.25">
      <c r="A36" s="8"/>
      <c r="B36" s="8"/>
      <c r="C36" s="8"/>
      <c r="D36" s="8"/>
      <c r="E36" s="8"/>
      <c r="F36" s="8"/>
      <c r="G36" s="8"/>
      <c r="H36" s="8"/>
      <c r="I36" s="8"/>
    </row>
    <row r="37" spans="1:9" x14ac:dyDescent="0.25">
      <c r="A37" s="8"/>
      <c r="B37" s="8"/>
      <c r="C37" s="8"/>
      <c r="D37" s="8"/>
      <c r="E37" s="8"/>
      <c r="F37" s="8"/>
      <c r="G37" s="8"/>
      <c r="H37" s="8"/>
      <c r="I37" s="8"/>
    </row>
    <row r="38" spans="1:9" x14ac:dyDescent="0.25">
      <c r="A38" s="8"/>
      <c r="B38" s="8"/>
      <c r="C38" s="8"/>
      <c r="D38" s="8"/>
      <c r="E38" s="8"/>
      <c r="F38" s="8"/>
      <c r="G38" s="8"/>
      <c r="H38" s="8"/>
      <c r="I38" s="8"/>
    </row>
    <row r="39" spans="1:9" x14ac:dyDescent="0.25">
      <c r="A39" s="8"/>
      <c r="B39" s="8"/>
      <c r="C39" s="8"/>
      <c r="D39" s="8"/>
      <c r="E39" s="8"/>
      <c r="F39" s="8"/>
      <c r="G39" s="8"/>
      <c r="H39" s="8"/>
      <c r="I39" s="8"/>
    </row>
    <row r="40" spans="1:9" x14ac:dyDescent="0.25">
      <c r="A40" s="8"/>
      <c r="B40" s="8"/>
      <c r="C40" s="8"/>
      <c r="D40" s="8"/>
      <c r="E40" s="8"/>
      <c r="F40" s="8"/>
      <c r="G40" s="8"/>
      <c r="H40" s="8"/>
      <c r="I40" s="8"/>
    </row>
    <row r="41" spans="1:9" x14ac:dyDescent="0.25">
      <c r="A41" s="8"/>
      <c r="B41" s="8"/>
      <c r="C41" s="8"/>
      <c r="D41" s="8"/>
      <c r="E41" s="8"/>
      <c r="F41" s="8"/>
      <c r="G41" s="8"/>
      <c r="H41" s="8"/>
      <c r="I41" s="8"/>
    </row>
    <row r="42" spans="1:9" x14ac:dyDescent="0.25">
      <c r="A42" s="8"/>
      <c r="B42" s="8"/>
      <c r="C42" s="8"/>
      <c r="D42" s="8"/>
      <c r="E42" s="8"/>
      <c r="F42" s="8"/>
      <c r="G42" s="8"/>
      <c r="H42" s="8"/>
      <c r="I42" s="8"/>
    </row>
    <row r="43" spans="1:9" x14ac:dyDescent="0.25">
      <c r="A43" s="8"/>
      <c r="B43" s="8"/>
      <c r="C43" s="8"/>
      <c r="D43" s="8"/>
      <c r="E43" s="8"/>
      <c r="F43" s="8"/>
      <c r="G43" s="8"/>
      <c r="H43" s="8"/>
      <c r="I43" s="8"/>
    </row>
    <row r="44" spans="1:9" x14ac:dyDescent="0.25">
      <c r="A44" s="8"/>
      <c r="B44" s="8"/>
      <c r="C44" s="8"/>
      <c r="D44" s="8"/>
      <c r="E44" s="8"/>
      <c r="F44" s="8"/>
      <c r="G44" s="8"/>
      <c r="H44" s="8"/>
      <c r="I44" s="8"/>
    </row>
    <row r="45" spans="1:9" x14ac:dyDescent="0.25">
      <c r="A45" s="8"/>
      <c r="B45" s="8"/>
      <c r="C45" s="8"/>
      <c r="D45" s="8"/>
      <c r="E45" s="8"/>
      <c r="F45" s="8"/>
      <c r="G45" s="8"/>
      <c r="H45" s="8"/>
      <c r="I45" s="8"/>
    </row>
    <row r="46" spans="1:9" x14ac:dyDescent="0.25">
      <c r="A46" s="8"/>
      <c r="B46" s="8"/>
      <c r="C46" s="8"/>
      <c r="D46" s="8"/>
      <c r="E46" s="8"/>
      <c r="F46" s="8"/>
      <c r="G46" s="8"/>
      <c r="H46" s="8"/>
      <c r="I46" s="8"/>
    </row>
    <row r="47" spans="1:9" x14ac:dyDescent="0.25">
      <c r="A47" s="8"/>
      <c r="B47" s="8"/>
      <c r="C47" s="8"/>
      <c r="D47" s="8"/>
      <c r="E47" s="8"/>
      <c r="F47" s="8"/>
      <c r="G47" s="8"/>
      <c r="H47" s="8"/>
      <c r="I47" s="8"/>
    </row>
    <row r="48" spans="1:9" x14ac:dyDescent="0.25">
      <c r="A48" s="8"/>
      <c r="B48" s="8"/>
      <c r="C48" s="8"/>
      <c r="D48" s="8"/>
      <c r="E48" s="8"/>
      <c r="F48" s="8"/>
      <c r="G48" s="8"/>
      <c r="H48" s="8"/>
      <c r="I48" s="8"/>
    </row>
    <row r="49" spans="1:9" x14ac:dyDescent="0.25">
      <c r="A49" s="8"/>
      <c r="B49" s="8"/>
      <c r="C49" s="8"/>
      <c r="D49" s="8"/>
      <c r="E49" s="8"/>
      <c r="F49" s="8"/>
      <c r="G49" s="8"/>
      <c r="H49" s="8"/>
      <c r="I49" s="8"/>
    </row>
    <row r="50" spans="1:9" x14ac:dyDescent="0.25">
      <c r="A50" s="8"/>
      <c r="B50" s="8"/>
      <c r="C50" s="8"/>
      <c r="D50" s="8"/>
      <c r="E50" s="8"/>
      <c r="F50" s="8"/>
      <c r="G50" s="8"/>
      <c r="H50" s="8"/>
      <c r="I50" s="8"/>
    </row>
  </sheetData>
  <sheetProtection password="DFE9" sheet="1" objects="1" scenarios="1"/>
  <mergeCells count="7">
    <mergeCell ref="B3:H4"/>
    <mergeCell ref="B8:H8"/>
    <mergeCell ref="B13:F13"/>
    <mergeCell ref="B12:F12"/>
    <mergeCell ref="B11:F11"/>
    <mergeCell ref="B10:F10"/>
    <mergeCell ref="B9:F9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0"/>
  <dimension ref="A1:H72"/>
  <sheetViews>
    <sheetView view="pageLayout" zoomScaleNormal="100" workbookViewId="0"/>
  </sheetViews>
  <sheetFormatPr defaultColWidth="9.140625" defaultRowHeight="15" x14ac:dyDescent="0.25"/>
  <cols>
    <col min="1" max="1" width="5.140625" style="3" customWidth="1"/>
    <col min="2" max="2" width="37.85546875" style="3" customWidth="1"/>
    <col min="3" max="3" width="5.42578125" style="3" customWidth="1"/>
    <col min="4" max="4" width="8.28515625" style="3" customWidth="1"/>
    <col min="5" max="6" width="10.7109375" style="3" customWidth="1"/>
    <col min="7" max="7" width="3.28515625" style="3" customWidth="1"/>
    <col min="8" max="8" width="5.140625" style="3" customWidth="1"/>
    <col min="9" max="16384" width="9.140625" style="3"/>
  </cols>
  <sheetData>
    <row r="1" spans="1:8" x14ac:dyDescent="0.25">
      <c r="A1" s="2"/>
      <c r="B1" s="2"/>
      <c r="C1" s="2"/>
      <c r="D1" s="2"/>
      <c r="E1" s="2"/>
      <c r="F1" s="2"/>
      <c r="G1" s="2"/>
      <c r="H1" s="2"/>
    </row>
    <row r="2" spans="1:8" x14ac:dyDescent="0.25">
      <c r="A2" s="2"/>
      <c r="B2" s="2"/>
      <c r="C2" s="2"/>
      <c r="D2" s="2"/>
      <c r="E2" s="2"/>
      <c r="F2" s="2"/>
      <c r="G2" s="2"/>
      <c r="H2" s="2"/>
    </row>
    <row r="3" spans="1:8" ht="15" customHeight="1" x14ac:dyDescent="0.25">
      <c r="A3" s="2"/>
      <c r="B3" s="48" t="s">
        <v>27</v>
      </c>
      <c r="C3" s="48"/>
      <c r="D3" s="48"/>
      <c r="E3" s="48"/>
      <c r="F3" s="48"/>
      <c r="G3" s="48"/>
      <c r="H3" s="2"/>
    </row>
    <row r="4" spans="1:8" ht="15" customHeight="1" x14ac:dyDescent="0.25">
      <c r="A4" s="2"/>
      <c r="B4" s="48"/>
      <c r="C4" s="48"/>
      <c r="D4" s="48"/>
      <c r="E4" s="48"/>
      <c r="F4" s="48"/>
      <c r="G4" s="48"/>
      <c r="H4" s="2"/>
    </row>
    <row r="5" spans="1:8" x14ac:dyDescent="0.25">
      <c r="A5" s="2"/>
      <c r="B5" s="2"/>
      <c r="C5" s="2"/>
      <c r="D5" s="2"/>
      <c r="E5" s="2"/>
      <c r="F5" s="2"/>
      <c r="G5" s="2"/>
      <c r="H5" s="2"/>
    </row>
    <row r="6" spans="1:8" x14ac:dyDescent="0.25">
      <c r="A6" s="2"/>
      <c r="B6" s="2"/>
      <c r="C6" s="2"/>
      <c r="D6" s="2"/>
      <c r="E6" s="2"/>
      <c r="F6" s="2"/>
      <c r="G6" s="2"/>
      <c r="H6" s="2"/>
    </row>
    <row r="7" spans="1:8" x14ac:dyDescent="0.25">
      <c r="A7" s="2"/>
      <c r="B7" s="2"/>
      <c r="C7" s="2"/>
      <c r="D7" s="2"/>
      <c r="E7" s="2"/>
      <c r="F7" s="2"/>
      <c r="G7" s="2"/>
      <c r="H7" s="2"/>
    </row>
    <row r="8" spans="1:8" x14ac:dyDescent="0.25">
      <c r="A8" s="2"/>
      <c r="B8" s="62" t="s">
        <v>5</v>
      </c>
      <c r="C8" s="63"/>
      <c r="D8" s="63"/>
      <c r="E8" s="63"/>
      <c r="F8" s="63"/>
      <c r="G8" s="64"/>
      <c r="H8" s="2"/>
    </row>
    <row r="9" spans="1:8" ht="39" customHeight="1" x14ac:dyDescent="0.25">
      <c r="A9" s="2"/>
      <c r="B9" s="76" t="s">
        <v>0</v>
      </c>
      <c r="C9" s="20" t="s">
        <v>1</v>
      </c>
      <c r="D9" s="76" t="s">
        <v>2</v>
      </c>
      <c r="E9" s="76" t="s">
        <v>73</v>
      </c>
      <c r="F9" s="77" t="s">
        <v>3</v>
      </c>
      <c r="G9" s="77"/>
      <c r="H9" s="2"/>
    </row>
    <row r="10" spans="1:8" x14ac:dyDescent="0.25">
      <c r="A10" s="2"/>
      <c r="B10" s="78" t="s">
        <v>105</v>
      </c>
      <c r="C10" s="79">
        <v>2015</v>
      </c>
      <c r="D10" s="79">
        <v>5</v>
      </c>
      <c r="E10" s="13">
        <v>76205</v>
      </c>
      <c r="F10" s="13">
        <f>E10/D10</f>
        <v>15241</v>
      </c>
      <c r="G10" s="24" t="s">
        <v>4</v>
      </c>
      <c r="H10" s="2"/>
    </row>
    <row r="11" spans="1:8" x14ac:dyDescent="0.25">
      <c r="A11" s="2"/>
      <c r="B11" s="78" t="s">
        <v>106</v>
      </c>
      <c r="C11" s="79">
        <v>2015</v>
      </c>
      <c r="D11" s="79">
        <v>75</v>
      </c>
      <c r="E11" s="13">
        <v>3494660</v>
      </c>
      <c r="F11" s="13">
        <f t="shared" ref="F11:F39" si="0">E11/D11</f>
        <v>46595.466666666667</v>
      </c>
      <c r="G11" s="24" t="s">
        <v>4</v>
      </c>
      <c r="H11" s="2"/>
    </row>
    <row r="12" spans="1:8" x14ac:dyDescent="0.25">
      <c r="A12" s="2"/>
      <c r="B12" s="78" t="s">
        <v>107</v>
      </c>
      <c r="C12" s="79">
        <v>2015</v>
      </c>
      <c r="D12" s="79">
        <v>75</v>
      </c>
      <c r="E12" s="13">
        <v>3935038</v>
      </c>
      <c r="F12" s="13">
        <f t="shared" si="0"/>
        <v>52467.173333333332</v>
      </c>
      <c r="G12" s="24" t="s">
        <v>4</v>
      </c>
      <c r="H12" s="2"/>
    </row>
    <row r="13" spans="1:8" x14ac:dyDescent="0.25">
      <c r="A13" s="2"/>
      <c r="B13" s="78" t="s">
        <v>106</v>
      </c>
      <c r="C13" s="79">
        <v>2015</v>
      </c>
      <c r="D13" s="79">
        <v>75</v>
      </c>
      <c r="E13" s="13">
        <v>870155</v>
      </c>
      <c r="F13" s="13">
        <f t="shared" si="0"/>
        <v>11602.066666666668</v>
      </c>
      <c r="G13" s="24" t="s">
        <v>4</v>
      </c>
      <c r="H13" s="2"/>
    </row>
    <row r="14" spans="1:8" x14ac:dyDescent="0.25">
      <c r="A14" s="2"/>
      <c r="B14" s="78" t="s">
        <v>107</v>
      </c>
      <c r="C14" s="79">
        <v>2015</v>
      </c>
      <c r="D14" s="79">
        <v>75</v>
      </c>
      <c r="E14" s="13">
        <v>173898</v>
      </c>
      <c r="F14" s="13">
        <f t="shared" si="0"/>
        <v>2318.64</v>
      </c>
      <c r="G14" s="24" t="s">
        <v>4</v>
      </c>
      <c r="H14" s="2"/>
    </row>
    <row r="15" spans="1:8" x14ac:dyDescent="0.25">
      <c r="A15" s="2"/>
      <c r="B15" s="78" t="s">
        <v>108</v>
      </c>
      <c r="C15" s="79">
        <v>2015</v>
      </c>
      <c r="D15" s="79">
        <v>75</v>
      </c>
      <c r="E15" s="13">
        <v>25958273</v>
      </c>
      <c r="F15" s="13">
        <f t="shared" si="0"/>
        <v>346110.30666666664</v>
      </c>
      <c r="G15" s="24" t="s">
        <v>4</v>
      </c>
      <c r="H15" s="2"/>
    </row>
    <row r="16" spans="1:8" x14ac:dyDescent="0.25">
      <c r="A16" s="2"/>
      <c r="B16" s="78" t="s">
        <v>105</v>
      </c>
      <c r="C16" s="79">
        <v>2015</v>
      </c>
      <c r="D16" s="79">
        <v>5</v>
      </c>
      <c r="E16" s="13">
        <v>678722</v>
      </c>
      <c r="F16" s="13">
        <f t="shared" si="0"/>
        <v>135744.4</v>
      </c>
      <c r="G16" s="24" t="s">
        <v>4</v>
      </c>
      <c r="H16" s="2"/>
    </row>
    <row r="17" spans="1:8" x14ac:dyDescent="0.25">
      <c r="A17" s="2"/>
      <c r="B17" s="78" t="s">
        <v>109</v>
      </c>
      <c r="C17" s="79">
        <v>2015</v>
      </c>
      <c r="D17" s="79">
        <v>5</v>
      </c>
      <c r="E17" s="13">
        <v>262294</v>
      </c>
      <c r="F17" s="13">
        <f t="shared" si="0"/>
        <v>52458.8</v>
      </c>
      <c r="G17" s="24" t="s">
        <v>4</v>
      </c>
      <c r="H17" s="2"/>
    </row>
    <row r="18" spans="1:8" x14ac:dyDescent="0.25">
      <c r="A18" s="2"/>
      <c r="B18" s="78" t="s">
        <v>110</v>
      </c>
      <c r="C18" s="79">
        <v>2015</v>
      </c>
      <c r="D18" s="79">
        <v>75</v>
      </c>
      <c r="E18" s="13">
        <v>168580</v>
      </c>
      <c r="F18" s="13">
        <f t="shared" si="0"/>
        <v>2247.7333333333331</v>
      </c>
      <c r="G18" s="24" t="s">
        <v>4</v>
      </c>
      <c r="H18" s="2"/>
    </row>
    <row r="19" spans="1:8" x14ac:dyDescent="0.25">
      <c r="A19" s="2"/>
      <c r="B19" s="78" t="s">
        <v>111</v>
      </c>
      <c r="C19" s="79">
        <v>2015</v>
      </c>
      <c r="D19" s="79">
        <v>75</v>
      </c>
      <c r="E19" s="13">
        <v>138965</v>
      </c>
      <c r="F19" s="13">
        <f t="shared" si="0"/>
        <v>1852.8666666666666</v>
      </c>
      <c r="G19" s="24" t="s">
        <v>4</v>
      </c>
      <c r="H19" s="2"/>
    </row>
    <row r="20" spans="1:8" x14ac:dyDescent="0.25">
      <c r="A20" s="2"/>
      <c r="B20" s="78" t="s">
        <v>112</v>
      </c>
      <c r="C20" s="79">
        <v>2015</v>
      </c>
      <c r="D20" s="79">
        <v>50</v>
      </c>
      <c r="E20" s="13">
        <v>1884474</v>
      </c>
      <c r="F20" s="13">
        <f t="shared" si="0"/>
        <v>37689.480000000003</v>
      </c>
      <c r="G20" s="24" t="s">
        <v>4</v>
      </c>
      <c r="H20" s="2"/>
    </row>
    <row r="21" spans="1:8" x14ac:dyDescent="0.25">
      <c r="A21" s="2"/>
      <c r="B21" s="78" t="s">
        <v>113</v>
      </c>
      <c r="C21" s="79">
        <v>2015</v>
      </c>
      <c r="D21" s="79">
        <v>75</v>
      </c>
      <c r="E21" s="13">
        <v>1358804</v>
      </c>
      <c r="F21" s="13">
        <f t="shared" si="0"/>
        <v>18117.386666666665</v>
      </c>
      <c r="G21" s="24" t="s">
        <v>4</v>
      </c>
      <c r="H21" s="2"/>
    </row>
    <row r="22" spans="1:8" x14ac:dyDescent="0.25">
      <c r="A22" s="2"/>
      <c r="B22" s="78" t="s">
        <v>114</v>
      </c>
      <c r="C22" s="79">
        <v>2015</v>
      </c>
      <c r="D22" s="79">
        <v>50</v>
      </c>
      <c r="E22" s="13">
        <v>982173</v>
      </c>
      <c r="F22" s="13">
        <f t="shared" si="0"/>
        <v>19643.46</v>
      </c>
      <c r="G22" s="24" t="s">
        <v>4</v>
      </c>
      <c r="H22" s="2"/>
    </row>
    <row r="23" spans="1:8" x14ac:dyDescent="0.25">
      <c r="A23" s="2"/>
      <c r="B23" s="78" t="s">
        <v>115</v>
      </c>
      <c r="C23" s="79">
        <v>2015</v>
      </c>
      <c r="D23" s="79">
        <v>50</v>
      </c>
      <c r="E23" s="13">
        <v>1674772</v>
      </c>
      <c r="F23" s="13">
        <f t="shared" si="0"/>
        <v>33495.440000000002</v>
      </c>
      <c r="G23" s="24" t="s">
        <v>4</v>
      </c>
      <c r="H23" s="2"/>
    </row>
    <row r="24" spans="1:8" x14ac:dyDescent="0.25">
      <c r="A24" s="2"/>
      <c r="B24" s="78" t="s">
        <v>116</v>
      </c>
      <c r="C24" s="79">
        <v>2015</v>
      </c>
      <c r="D24" s="79">
        <v>75</v>
      </c>
      <c r="E24" s="13">
        <v>6406560</v>
      </c>
      <c r="F24" s="13">
        <f t="shared" si="0"/>
        <v>85420.800000000003</v>
      </c>
      <c r="G24" s="24" t="s">
        <v>4</v>
      </c>
      <c r="H24" s="2"/>
    </row>
    <row r="25" spans="1:8" x14ac:dyDescent="0.25">
      <c r="A25" s="2"/>
      <c r="B25" s="78" t="s">
        <v>117</v>
      </c>
      <c r="C25" s="79">
        <v>2015</v>
      </c>
      <c r="D25" s="79">
        <v>75</v>
      </c>
      <c r="E25" s="13">
        <v>311789</v>
      </c>
      <c r="F25" s="13">
        <f t="shared" si="0"/>
        <v>4157.1866666666665</v>
      </c>
      <c r="G25" s="24" t="s">
        <v>4</v>
      </c>
      <c r="H25" s="2"/>
    </row>
    <row r="26" spans="1:8" x14ac:dyDescent="0.25">
      <c r="A26" s="2"/>
      <c r="B26" s="78" t="s">
        <v>113</v>
      </c>
      <c r="C26" s="79">
        <v>2015</v>
      </c>
      <c r="D26" s="79">
        <v>75</v>
      </c>
      <c r="E26" s="13">
        <v>6886655</v>
      </c>
      <c r="F26" s="13">
        <f t="shared" si="0"/>
        <v>91822.066666666666</v>
      </c>
      <c r="G26" s="24" t="s">
        <v>4</v>
      </c>
      <c r="H26" s="2"/>
    </row>
    <row r="27" spans="1:8" x14ac:dyDescent="0.25">
      <c r="A27" s="2"/>
      <c r="B27" s="78" t="s">
        <v>114</v>
      </c>
      <c r="C27" s="79">
        <v>2015</v>
      </c>
      <c r="D27" s="79">
        <v>50</v>
      </c>
      <c r="E27" s="13">
        <v>4395534</v>
      </c>
      <c r="F27" s="13">
        <f t="shared" si="0"/>
        <v>87910.68</v>
      </c>
      <c r="G27" s="24" t="s">
        <v>4</v>
      </c>
      <c r="H27" s="2"/>
    </row>
    <row r="28" spans="1:8" x14ac:dyDescent="0.25">
      <c r="A28" s="2"/>
      <c r="B28" s="78" t="s">
        <v>115</v>
      </c>
      <c r="C28" s="79">
        <v>2015</v>
      </c>
      <c r="D28" s="79">
        <v>50</v>
      </c>
      <c r="E28" s="13">
        <v>88930</v>
      </c>
      <c r="F28" s="13">
        <f t="shared" si="0"/>
        <v>1778.6</v>
      </c>
      <c r="G28" s="24" t="s">
        <v>4</v>
      </c>
      <c r="H28" s="2"/>
    </row>
    <row r="29" spans="1:8" x14ac:dyDescent="0.25">
      <c r="A29" s="2"/>
      <c r="B29" s="78" t="s">
        <v>117</v>
      </c>
      <c r="C29" s="79">
        <v>2015</v>
      </c>
      <c r="D29" s="79">
        <v>75</v>
      </c>
      <c r="E29" s="13">
        <v>132840</v>
      </c>
      <c r="F29" s="13">
        <f t="shared" si="0"/>
        <v>1771.2</v>
      </c>
      <c r="G29" s="24" t="s">
        <v>4</v>
      </c>
      <c r="H29" s="2"/>
    </row>
    <row r="30" spans="1:8" x14ac:dyDescent="0.25">
      <c r="A30" s="2"/>
      <c r="B30" s="78" t="s">
        <v>116</v>
      </c>
      <c r="C30" s="79">
        <v>2015</v>
      </c>
      <c r="D30" s="79">
        <v>75</v>
      </c>
      <c r="E30" s="13">
        <v>1422830</v>
      </c>
      <c r="F30" s="13">
        <f t="shared" si="0"/>
        <v>18971.066666666666</v>
      </c>
      <c r="G30" s="24" t="s">
        <v>4</v>
      </c>
      <c r="H30" s="2"/>
    </row>
    <row r="31" spans="1:8" x14ac:dyDescent="0.25">
      <c r="A31" s="2"/>
      <c r="B31" s="78" t="s">
        <v>118</v>
      </c>
      <c r="C31" s="79">
        <v>2015</v>
      </c>
      <c r="D31" s="79">
        <v>75</v>
      </c>
      <c r="E31" s="13">
        <v>149062</v>
      </c>
      <c r="F31" s="13">
        <f t="shared" si="0"/>
        <v>1987.4933333333333</v>
      </c>
      <c r="G31" s="24" t="s">
        <v>4</v>
      </c>
      <c r="H31" s="2"/>
    </row>
    <row r="32" spans="1:8" x14ac:dyDescent="0.25">
      <c r="A32" s="2"/>
      <c r="B32" s="78" t="s">
        <v>119</v>
      </c>
      <c r="C32" s="79">
        <v>2015</v>
      </c>
      <c r="D32" s="79">
        <v>10</v>
      </c>
      <c r="E32" s="13">
        <v>118531</v>
      </c>
      <c r="F32" s="13">
        <f t="shared" si="0"/>
        <v>11853.1</v>
      </c>
      <c r="G32" s="24" t="s">
        <v>4</v>
      </c>
      <c r="H32" s="2"/>
    </row>
    <row r="33" spans="1:8" x14ac:dyDescent="0.25">
      <c r="A33" s="2"/>
      <c r="B33" s="78" t="s">
        <v>120</v>
      </c>
      <c r="C33" s="79">
        <v>2015</v>
      </c>
      <c r="D33" s="79">
        <v>10</v>
      </c>
      <c r="E33" s="13">
        <v>133063</v>
      </c>
      <c r="F33" s="13">
        <f t="shared" si="0"/>
        <v>13306.3</v>
      </c>
      <c r="G33" s="24" t="s">
        <v>4</v>
      </c>
      <c r="H33" s="2"/>
    </row>
    <row r="34" spans="1:8" x14ac:dyDescent="0.25">
      <c r="A34" s="2"/>
      <c r="B34" s="78" t="s">
        <v>121</v>
      </c>
      <c r="C34" s="79">
        <v>2015</v>
      </c>
      <c r="D34" s="79">
        <v>50</v>
      </c>
      <c r="E34" s="13">
        <v>3200742</v>
      </c>
      <c r="F34" s="13">
        <f t="shared" si="0"/>
        <v>64014.84</v>
      </c>
      <c r="G34" s="24" t="s">
        <v>4</v>
      </c>
      <c r="H34" s="2"/>
    </row>
    <row r="35" spans="1:8" x14ac:dyDescent="0.25">
      <c r="A35" s="2"/>
      <c r="B35" s="78" t="s">
        <v>122</v>
      </c>
      <c r="C35" s="79">
        <v>2015</v>
      </c>
      <c r="D35" s="79">
        <v>20</v>
      </c>
      <c r="E35" s="13">
        <v>1032897</v>
      </c>
      <c r="F35" s="13">
        <f t="shared" si="0"/>
        <v>51644.85</v>
      </c>
      <c r="G35" s="24" t="s">
        <v>4</v>
      </c>
      <c r="H35" s="2"/>
    </row>
    <row r="36" spans="1:8" x14ac:dyDescent="0.25">
      <c r="A36" s="2"/>
      <c r="B36" s="78" t="s">
        <v>120</v>
      </c>
      <c r="C36" s="79">
        <v>2015</v>
      </c>
      <c r="D36" s="79">
        <v>10</v>
      </c>
      <c r="E36" s="13">
        <v>622791</v>
      </c>
      <c r="F36" s="13">
        <f t="shared" si="0"/>
        <v>62279.1</v>
      </c>
      <c r="G36" s="24" t="s">
        <v>4</v>
      </c>
      <c r="H36" s="2"/>
    </row>
    <row r="37" spans="1:8" x14ac:dyDescent="0.25">
      <c r="A37" s="2"/>
      <c r="B37" s="78" t="s">
        <v>123</v>
      </c>
      <c r="C37" s="79">
        <v>2015</v>
      </c>
      <c r="D37" s="79">
        <v>30</v>
      </c>
      <c r="E37" s="13">
        <v>309362</v>
      </c>
      <c r="F37" s="13">
        <f t="shared" si="0"/>
        <v>10312.066666666668</v>
      </c>
      <c r="G37" s="24" t="s">
        <v>4</v>
      </c>
      <c r="H37" s="2"/>
    </row>
    <row r="38" spans="1:8" x14ac:dyDescent="0.25">
      <c r="A38" s="2"/>
      <c r="B38" s="78" t="s">
        <v>124</v>
      </c>
      <c r="C38" s="79">
        <v>2015</v>
      </c>
      <c r="D38" s="79">
        <v>20</v>
      </c>
      <c r="E38" s="13">
        <v>1141340</v>
      </c>
      <c r="F38" s="13">
        <f t="shared" si="0"/>
        <v>57067</v>
      </c>
      <c r="G38" s="24" t="s">
        <v>4</v>
      </c>
      <c r="H38" s="2"/>
    </row>
    <row r="39" spans="1:8" x14ac:dyDescent="0.25">
      <c r="A39" s="2"/>
      <c r="B39" s="78" t="s">
        <v>125</v>
      </c>
      <c r="C39" s="79">
        <v>2015</v>
      </c>
      <c r="D39" s="79">
        <v>30</v>
      </c>
      <c r="E39" s="13">
        <v>530564</v>
      </c>
      <c r="F39" s="13">
        <f t="shared" si="0"/>
        <v>17685.466666666667</v>
      </c>
      <c r="G39" s="24" t="s">
        <v>4</v>
      </c>
      <c r="H39" s="2"/>
    </row>
    <row r="40" spans="1:8" x14ac:dyDescent="0.25">
      <c r="A40" s="2"/>
      <c r="B40" s="62" t="s">
        <v>126</v>
      </c>
      <c r="C40" s="63"/>
      <c r="D40" s="63"/>
      <c r="E40" s="64"/>
      <c r="F40" s="22">
        <f>SUM(F10:F39)</f>
        <v>1357566.0366666671</v>
      </c>
      <c r="G40" s="23" t="s">
        <v>4</v>
      </c>
      <c r="H40" s="2"/>
    </row>
    <row r="41" spans="1:8" x14ac:dyDescent="0.25">
      <c r="A41" s="2"/>
      <c r="B41" s="2"/>
      <c r="C41" s="2"/>
      <c r="D41" s="2"/>
      <c r="E41" s="2"/>
      <c r="F41" s="2"/>
      <c r="G41" s="2"/>
      <c r="H41" s="2"/>
    </row>
    <row r="42" spans="1:8" x14ac:dyDescent="0.25">
      <c r="A42" s="2"/>
      <c r="B42" s="2"/>
      <c r="C42" s="2"/>
      <c r="D42" s="2"/>
      <c r="E42" s="2"/>
      <c r="F42" s="2"/>
      <c r="G42" s="2"/>
      <c r="H42" s="2"/>
    </row>
    <row r="43" spans="1:8" x14ac:dyDescent="0.25">
      <c r="A43" s="2"/>
      <c r="B43" s="2"/>
      <c r="C43" s="2"/>
      <c r="D43" s="2"/>
      <c r="E43" s="2"/>
      <c r="F43" s="2"/>
      <c r="G43" s="2"/>
      <c r="H43" s="2"/>
    </row>
    <row r="44" spans="1:8" x14ac:dyDescent="0.25">
      <c r="A44" s="2"/>
      <c r="B44" s="2"/>
      <c r="C44" s="2"/>
      <c r="D44" s="2"/>
      <c r="E44" s="2"/>
      <c r="F44" s="2"/>
      <c r="G44" s="2"/>
      <c r="H44" s="2"/>
    </row>
    <row r="45" spans="1:8" x14ac:dyDescent="0.25">
      <c r="A45" s="8"/>
      <c r="B45" s="8"/>
      <c r="C45" s="8"/>
      <c r="D45" s="8"/>
      <c r="E45" s="8"/>
      <c r="F45" s="8"/>
      <c r="G45" s="8"/>
      <c r="H45" s="8"/>
    </row>
    <row r="46" spans="1:8" x14ac:dyDescent="0.25">
      <c r="A46" s="8"/>
      <c r="B46" s="8"/>
      <c r="C46" s="8"/>
      <c r="D46" s="8"/>
      <c r="E46" s="8"/>
      <c r="F46" s="8"/>
      <c r="G46" s="8"/>
      <c r="H46" s="8"/>
    </row>
    <row r="47" spans="1:8" x14ac:dyDescent="0.25">
      <c r="A47" s="8"/>
      <c r="B47" s="8"/>
      <c r="C47" s="8"/>
      <c r="D47" s="8"/>
      <c r="E47" s="8"/>
      <c r="F47" s="8"/>
      <c r="G47" s="8"/>
      <c r="H47" s="8"/>
    </row>
    <row r="48" spans="1:8" x14ac:dyDescent="0.25">
      <c r="A48" s="8"/>
      <c r="B48" s="8"/>
      <c r="C48" s="8"/>
      <c r="D48" s="8"/>
      <c r="E48" s="8"/>
      <c r="F48" s="8"/>
      <c r="G48" s="8"/>
      <c r="H48" s="8"/>
    </row>
    <row r="49" spans="1:8" x14ac:dyDescent="0.25">
      <c r="A49" s="8"/>
      <c r="B49" s="8"/>
      <c r="C49" s="8"/>
      <c r="D49" s="8"/>
      <c r="E49" s="8"/>
      <c r="F49" s="8"/>
      <c r="G49" s="8"/>
      <c r="H49" s="8"/>
    </row>
    <row r="50" spans="1:8" x14ac:dyDescent="0.25">
      <c r="A50" s="8"/>
      <c r="B50" s="8"/>
      <c r="C50" s="8"/>
      <c r="D50" s="8"/>
      <c r="E50" s="8"/>
      <c r="F50" s="8"/>
      <c r="G50" s="8"/>
      <c r="H50" s="8"/>
    </row>
    <row r="51" spans="1:8" x14ac:dyDescent="0.25">
      <c r="A51" s="8"/>
      <c r="B51" s="8"/>
      <c r="C51" s="8"/>
      <c r="D51" s="8"/>
      <c r="E51" s="8"/>
      <c r="F51" s="8"/>
      <c r="G51" s="8"/>
      <c r="H51" s="8"/>
    </row>
    <row r="52" spans="1:8" x14ac:dyDescent="0.25">
      <c r="A52" s="8"/>
      <c r="B52" s="8"/>
      <c r="C52" s="8"/>
      <c r="D52" s="8"/>
      <c r="E52" s="8"/>
      <c r="F52" s="8"/>
      <c r="G52" s="8"/>
      <c r="H52" s="8"/>
    </row>
    <row r="53" spans="1:8" x14ac:dyDescent="0.25">
      <c r="A53" s="8"/>
      <c r="B53" s="8"/>
      <c r="C53" s="8"/>
      <c r="D53" s="8"/>
      <c r="E53" s="8"/>
      <c r="F53" s="8"/>
      <c r="G53" s="8"/>
      <c r="H53" s="8"/>
    </row>
    <row r="54" spans="1:8" x14ac:dyDescent="0.25">
      <c r="A54" s="8"/>
      <c r="B54" s="8"/>
      <c r="C54" s="8"/>
      <c r="D54" s="8"/>
      <c r="E54" s="8"/>
      <c r="F54" s="8"/>
      <c r="G54" s="8"/>
      <c r="H54" s="8"/>
    </row>
    <row r="55" spans="1:8" x14ac:dyDescent="0.25">
      <c r="A55" s="8"/>
      <c r="B55" s="8"/>
      <c r="C55" s="8"/>
      <c r="D55" s="8"/>
      <c r="E55" s="8"/>
      <c r="F55" s="8"/>
      <c r="G55" s="8"/>
      <c r="H55" s="8"/>
    </row>
    <row r="56" spans="1:8" x14ac:dyDescent="0.25">
      <c r="A56" s="8"/>
      <c r="B56" s="8"/>
      <c r="C56" s="8"/>
      <c r="D56" s="8"/>
      <c r="E56" s="8"/>
      <c r="F56" s="8"/>
      <c r="G56" s="8"/>
      <c r="H56" s="8"/>
    </row>
    <row r="57" spans="1:8" x14ac:dyDescent="0.25">
      <c r="A57" s="8"/>
      <c r="B57" s="8"/>
      <c r="C57" s="8"/>
      <c r="D57" s="8"/>
      <c r="E57" s="8"/>
      <c r="F57" s="8"/>
      <c r="G57" s="8"/>
      <c r="H57" s="8"/>
    </row>
    <row r="58" spans="1:8" x14ac:dyDescent="0.25">
      <c r="A58" s="8"/>
      <c r="B58" s="8"/>
      <c r="C58" s="8"/>
      <c r="D58" s="8"/>
      <c r="E58" s="8"/>
      <c r="F58" s="8"/>
      <c r="G58" s="8"/>
      <c r="H58" s="8"/>
    </row>
    <row r="59" spans="1:8" x14ac:dyDescent="0.25">
      <c r="A59" s="8"/>
      <c r="B59" s="8"/>
      <c r="C59" s="8"/>
      <c r="D59" s="8"/>
      <c r="E59" s="8"/>
      <c r="F59" s="8"/>
      <c r="G59" s="8"/>
      <c r="H59" s="8"/>
    </row>
    <row r="60" spans="1:8" x14ac:dyDescent="0.25">
      <c r="A60" s="8"/>
      <c r="B60" s="8"/>
      <c r="C60" s="8"/>
      <c r="D60" s="8"/>
      <c r="E60" s="8"/>
      <c r="F60" s="8"/>
      <c r="G60" s="8"/>
      <c r="H60" s="8"/>
    </row>
    <row r="61" spans="1:8" x14ac:dyDescent="0.25">
      <c r="A61" s="8"/>
      <c r="B61" s="8"/>
      <c r="C61" s="8"/>
      <c r="D61" s="8"/>
      <c r="E61" s="8"/>
      <c r="F61" s="8"/>
      <c r="G61" s="8"/>
      <c r="H61" s="8"/>
    </row>
    <row r="62" spans="1:8" x14ac:dyDescent="0.25">
      <c r="A62" s="8"/>
      <c r="B62" s="8"/>
      <c r="C62" s="8"/>
      <c r="D62" s="8"/>
      <c r="E62" s="8"/>
      <c r="F62" s="8"/>
      <c r="G62" s="8"/>
      <c r="H62" s="8"/>
    </row>
    <row r="63" spans="1:8" x14ac:dyDescent="0.25">
      <c r="A63" s="8"/>
      <c r="B63" s="8"/>
      <c r="C63" s="8"/>
      <c r="D63" s="8"/>
      <c r="E63" s="8"/>
      <c r="F63" s="8"/>
      <c r="G63" s="8"/>
      <c r="H63" s="8"/>
    </row>
    <row r="64" spans="1:8" x14ac:dyDescent="0.25">
      <c r="A64" s="8"/>
      <c r="B64" s="8"/>
      <c r="C64" s="8"/>
      <c r="D64" s="8"/>
      <c r="E64" s="8"/>
      <c r="F64" s="8"/>
      <c r="G64" s="8"/>
      <c r="H64" s="8"/>
    </row>
    <row r="65" spans="1:8" x14ac:dyDescent="0.25">
      <c r="A65" s="8"/>
      <c r="B65" s="8"/>
      <c r="C65" s="8"/>
      <c r="D65" s="8"/>
      <c r="E65" s="8"/>
      <c r="F65" s="8"/>
      <c r="G65" s="8"/>
      <c r="H65" s="8"/>
    </row>
    <row r="66" spans="1:8" x14ac:dyDescent="0.25">
      <c r="A66" s="8"/>
      <c r="B66" s="8"/>
      <c r="C66" s="8"/>
      <c r="D66" s="8"/>
      <c r="E66" s="8"/>
      <c r="F66" s="8"/>
      <c r="G66" s="8"/>
      <c r="H66" s="8"/>
    </row>
    <row r="67" spans="1:8" x14ac:dyDescent="0.25">
      <c r="A67" s="8"/>
      <c r="B67" s="8"/>
      <c r="C67" s="8"/>
      <c r="D67" s="8"/>
      <c r="E67" s="8"/>
      <c r="F67" s="8"/>
      <c r="G67" s="8"/>
      <c r="H67" s="8"/>
    </row>
    <row r="68" spans="1:8" x14ac:dyDescent="0.25">
      <c r="A68" s="8"/>
      <c r="B68" s="8"/>
      <c r="C68" s="8"/>
      <c r="D68" s="8"/>
      <c r="E68" s="8"/>
      <c r="F68" s="8"/>
      <c r="G68" s="8"/>
      <c r="H68" s="8"/>
    </row>
    <row r="69" spans="1:8" x14ac:dyDescent="0.25">
      <c r="A69" s="8"/>
      <c r="B69" s="8"/>
      <c r="C69" s="8"/>
      <c r="D69" s="8"/>
      <c r="E69" s="8"/>
      <c r="F69" s="8"/>
      <c r="G69" s="8"/>
      <c r="H69" s="8"/>
    </row>
    <row r="70" spans="1:8" x14ac:dyDescent="0.25">
      <c r="A70" s="8"/>
      <c r="B70" s="8"/>
      <c r="C70" s="8"/>
      <c r="D70" s="8"/>
      <c r="E70" s="8"/>
      <c r="F70" s="8"/>
      <c r="G70" s="8"/>
      <c r="H70" s="8"/>
    </row>
    <row r="71" spans="1:8" x14ac:dyDescent="0.25">
      <c r="A71" s="8"/>
      <c r="B71" s="8"/>
      <c r="C71" s="8"/>
      <c r="D71" s="8"/>
      <c r="E71" s="8"/>
      <c r="F71" s="8"/>
      <c r="G71" s="8"/>
      <c r="H71" s="8"/>
    </row>
    <row r="72" spans="1:8" x14ac:dyDescent="0.25">
      <c r="A72" s="8"/>
      <c r="B72" s="8"/>
      <c r="C72" s="8"/>
      <c r="D72" s="8"/>
      <c r="E72" s="8"/>
      <c r="F72" s="8"/>
      <c r="G72" s="8"/>
      <c r="H72" s="8"/>
    </row>
  </sheetData>
  <sheetProtection password="DFE9" sheet="1" objects="1" scenarios="1"/>
  <mergeCells count="4">
    <mergeCell ref="B40:E40"/>
    <mergeCell ref="B8:G8"/>
    <mergeCell ref="B3:G4"/>
    <mergeCell ref="F9:G9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1"/>
  <dimension ref="A1:I48"/>
  <sheetViews>
    <sheetView view="pageLayout" zoomScaleNormal="100" workbookViewId="0"/>
  </sheetViews>
  <sheetFormatPr defaultRowHeight="15" x14ac:dyDescent="0.25"/>
  <cols>
    <col min="1" max="1" width="7.85546875" style="3" customWidth="1"/>
    <col min="2" max="4" width="9.140625" style="3"/>
    <col min="5" max="5" width="14.42578125" style="3" customWidth="1"/>
    <col min="6" max="6" width="14.85546875" style="3" customWidth="1"/>
    <col min="7" max="7" width="10.28515625" style="3" customWidth="1"/>
    <col min="8" max="8" width="3.28515625" style="3" customWidth="1"/>
    <col min="9" max="9" width="7.85546875" style="3" customWidth="1"/>
    <col min="10" max="16384" width="9.140625" style="3"/>
  </cols>
  <sheetData>
    <row r="1" spans="1:9" x14ac:dyDescent="0.25">
      <c r="A1" s="2"/>
      <c r="B1" s="2"/>
      <c r="C1" s="2"/>
      <c r="D1" s="2"/>
      <c r="E1" s="2"/>
      <c r="F1" s="2"/>
      <c r="G1" s="2"/>
      <c r="H1" s="2"/>
      <c r="I1" s="2"/>
    </row>
    <row r="2" spans="1:9" x14ac:dyDescent="0.25">
      <c r="A2" s="2"/>
      <c r="B2" s="2"/>
      <c r="C2" s="2"/>
      <c r="D2" s="2"/>
      <c r="E2" s="2"/>
      <c r="F2" s="2"/>
      <c r="G2" s="2"/>
      <c r="H2" s="2"/>
      <c r="I2" s="2"/>
    </row>
    <row r="3" spans="1:9" ht="30" customHeight="1" x14ac:dyDescent="0.25">
      <c r="A3" s="2"/>
      <c r="B3" s="80" t="s">
        <v>7</v>
      </c>
      <c r="C3" s="80"/>
      <c r="D3" s="80"/>
      <c r="E3" s="80"/>
      <c r="F3" s="80"/>
      <c r="G3" s="80"/>
      <c r="H3" s="80"/>
      <c r="I3" s="2"/>
    </row>
    <row r="4" spans="1:9" ht="15" customHeight="1" x14ac:dyDescent="0.25">
      <c r="A4" s="2"/>
      <c r="B4" s="80"/>
      <c r="C4" s="80"/>
      <c r="D4" s="80"/>
      <c r="E4" s="80"/>
      <c r="F4" s="80"/>
      <c r="G4" s="80"/>
      <c r="H4" s="80"/>
      <c r="I4" s="2"/>
    </row>
    <row r="5" spans="1:9" x14ac:dyDescent="0.25">
      <c r="A5" s="2"/>
      <c r="B5" s="2"/>
      <c r="C5" s="2"/>
      <c r="D5" s="2"/>
      <c r="E5" s="2"/>
      <c r="F5" s="2"/>
      <c r="G5" s="2"/>
      <c r="H5" s="2"/>
      <c r="I5" s="2"/>
    </row>
    <row r="6" spans="1:9" x14ac:dyDescent="0.25">
      <c r="A6" s="2"/>
      <c r="B6" s="2"/>
      <c r="C6" s="2"/>
      <c r="D6" s="2"/>
      <c r="E6" s="2"/>
      <c r="F6" s="2"/>
      <c r="G6" s="2"/>
      <c r="H6" s="2"/>
      <c r="I6" s="2"/>
    </row>
    <row r="7" spans="1:9" x14ac:dyDescent="0.25">
      <c r="A7" s="2"/>
      <c r="B7" s="2"/>
      <c r="C7" s="2"/>
      <c r="D7" s="2"/>
      <c r="E7" s="2"/>
      <c r="F7" s="2"/>
      <c r="G7" s="2"/>
      <c r="H7" s="2"/>
      <c r="I7" s="2"/>
    </row>
    <row r="8" spans="1:9" ht="30" customHeight="1" x14ac:dyDescent="0.25">
      <c r="A8" s="2"/>
      <c r="B8" s="81" t="s">
        <v>86</v>
      </c>
      <c r="C8" s="82"/>
      <c r="D8" s="82"/>
      <c r="E8" s="82"/>
      <c r="F8" s="82"/>
      <c r="G8" s="82"/>
      <c r="H8" s="83"/>
      <c r="I8" s="2"/>
    </row>
    <row r="9" spans="1:9" x14ac:dyDescent="0.25">
      <c r="A9" s="2"/>
      <c r="B9" s="52" t="s">
        <v>74</v>
      </c>
      <c r="C9" s="53"/>
      <c r="D9" s="53"/>
      <c r="E9" s="53"/>
      <c r="F9" s="54"/>
      <c r="G9" s="13">
        <v>2161058</v>
      </c>
      <c r="H9" s="24" t="s">
        <v>4</v>
      </c>
      <c r="I9" s="2"/>
    </row>
    <row r="10" spans="1:9" x14ac:dyDescent="0.25">
      <c r="A10" s="2"/>
      <c r="B10" s="52" t="s">
        <v>75</v>
      </c>
      <c r="C10" s="53"/>
      <c r="D10" s="53"/>
      <c r="E10" s="53"/>
      <c r="F10" s="54"/>
      <c r="G10" s="13">
        <v>143571</v>
      </c>
      <c r="H10" s="24" t="s">
        <v>4</v>
      </c>
      <c r="I10" s="2"/>
    </row>
    <row r="11" spans="1:9" x14ac:dyDescent="0.25">
      <c r="A11" s="2"/>
      <c r="B11" s="62" t="s">
        <v>76</v>
      </c>
      <c r="C11" s="63"/>
      <c r="D11" s="63"/>
      <c r="E11" s="63"/>
      <c r="F11" s="64"/>
      <c r="G11" s="22">
        <f>G9-G10</f>
        <v>2017487</v>
      </c>
      <c r="H11" s="23" t="s">
        <v>4</v>
      </c>
      <c r="I11" s="2"/>
    </row>
    <row r="12" spans="1:9" x14ac:dyDescent="0.25">
      <c r="A12" s="2"/>
      <c r="B12" s="25"/>
      <c r="C12" s="25"/>
      <c r="D12" s="25"/>
      <c r="E12" s="25"/>
      <c r="F12" s="25"/>
      <c r="G12" s="25"/>
      <c r="H12" s="25"/>
      <c r="I12" s="2"/>
    </row>
    <row r="13" spans="1:9" x14ac:dyDescent="0.25">
      <c r="A13" s="2"/>
      <c r="B13" s="25"/>
      <c r="C13" s="25"/>
      <c r="D13" s="25"/>
      <c r="E13" s="25"/>
      <c r="F13" s="25"/>
      <c r="G13" s="25"/>
      <c r="H13" s="25"/>
      <c r="I13" s="2"/>
    </row>
    <row r="14" spans="1:9" x14ac:dyDescent="0.25">
      <c r="A14" s="2"/>
      <c r="B14" s="81" t="s">
        <v>77</v>
      </c>
      <c r="C14" s="82"/>
      <c r="D14" s="82"/>
      <c r="E14" s="82"/>
      <c r="F14" s="82"/>
      <c r="G14" s="82"/>
      <c r="H14" s="83"/>
      <c r="I14" s="2"/>
    </row>
    <row r="15" spans="1:9" x14ac:dyDescent="0.25">
      <c r="A15" s="2"/>
      <c r="B15" s="52" t="s">
        <v>78</v>
      </c>
      <c r="C15" s="53"/>
      <c r="D15" s="53"/>
      <c r="E15" s="53"/>
      <c r="F15" s="54"/>
      <c r="G15" s="13">
        <v>772708</v>
      </c>
      <c r="H15" s="24" t="s">
        <v>4</v>
      </c>
      <c r="I15" s="2"/>
    </row>
    <row r="16" spans="1:9" x14ac:dyDescent="0.25">
      <c r="A16" s="2"/>
      <c r="B16" s="52" t="s">
        <v>79</v>
      </c>
      <c r="C16" s="53"/>
      <c r="D16" s="53"/>
      <c r="E16" s="53"/>
      <c r="F16" s="54"/>
      <c r="G16" s="13">
        <v>1212000</v>
      </c>
      <c r="H16" s="24" t="s">
        <v>4</v>
      </c>
      <c r="I16" s="2"/>
    </row>
    <row r="17" spans="1:9" x14ac:dyDescent="0.25">
      <c r="A17" s="2"/>
      <c r="B17" s="62" t="s">
        <v>80</v>
      </c>
      <c r="C17" s="63"/>
      <c r="D17" s="63"/>
      <c r="E17" s="63"/>
      <c r="F17" s="64"/>
      <c r="G17" s="22">
        <f>G15-G16</f>
        <v>-439292</v>
      </c>
      <c r="H17" s="23" t="s">
        <v>4</v>
      </c>
      <c r="I17" s="2"/>
    </row>
    <row r="18" spans="1:9" x14ac:dyDescent="0.25">
      <c r="A18" s="2"/>
      <c r="B18" s="25"/>
      <c r="C18" s="25"/>
      <c r="D18" s="25"/>
      <c r="E18" s="25"/>
      <c r="F18" s="25"/>
      <c r="G18" s="25"/>
      <c r="H18" s="25"/>
      <c r="I18" s="2"/>
    </row>
    <row r="19" spans="1:9" x14ac:dyDescent="0.25">
      <c r="A19" s="2"/>
      <c r="B19" s="25"/>
      <c r="C19" s="25"/>
      <c r="D19" s="25"/>
      <c r="E19" s="25"/>
      <c r="F19" s="25"/>
      <c r="G19" s="25"/>
      <c r="H19" s="25"/>
      <c r="I19" s="2"/>
    </row>
    <row r="20" spans="1:9" x14ac:dyDescent="0.25">
      <c r="A20" s="2"/>
      <c r="B20" s="81" t="s">
        <v>87</v>
      </c>
      <c r="C20" s="82"/>
      <c r="D20" s="82"/>
      <c r="E20" s="82"/>
      <c r="F20" s="82"/>
      <c r="G20" s="82"/>
      <c r="H20" s="83"/>
      <c r="I20" s="2"/>
    </row>
    <row r="21" spans="1:9" x14ac:dyDescent="0.25">
      <c r="A21" s="2"/>
      <c r="B21" s="52" t="s">
        <v>88</v>
      </c>
      <c r="C21" s="53"/>
      <c r="D21" s="53"/>
      <c r="E21" s="53"/>
      <c r="F21" s="54"/>
      <c r="G21" s="13">
        <v>11941</v>
      </c>
      <c r="H21" s="24" t="s">
        <v>4</v>
      </c>
      <c r="I21" s="2"/>
    </row>
    <row r="22" spans="1:9" x14ac:dyDescent="0.25">
      <c r="A22" s="2"/>
      <c r="B22" s="52" t="s">
        <v>90</v>
      </c>
      <c r="C22" s="53"/>
      <c r="D22" s="53"/>
      <c r="E22" s="53"/>
      <c r="F22" s="54"/>
      <c r="G22" s="13">
        <v>75000</v>
      </c>
      <c r="H22" s="24" t="s">
        <v>4</v>
      </c>
      <c r="I22" s="2"/>
    </row>
    <row r="23" spans="1:9" x14ac:dyDescent="0.25">
      <c r="A23" s="2"/>
      <c r="B23" s="62" t="s">
        <v>89</v>
      </c>
      <c r="C23" s="63"/>
      <c r="D23" s="63"/>
      <c r="E23" s="63"/>
      <c r="F23" s="64"/>
      <c r="G23" s="22">
        <f>G21-G22</f>
        <v>-63059</v>
      </c>
      <c r="H23" s="23" t="s">
        <v>4</v>
      </c>
      <c r="I23" s="2"/>
    </row>
    <row r="24" spans="1:9" ht="15" customHeight="1" x14ac:dyDescent="0.25">
      <c r="A24" s="2"/>
      <c r="B24" s="25"/>
      <c r="C24" s="25"/>
      <c r="D24" s="25"/>
      <c r="E24" s="25"/>
      <c r="F24" s="25"/>
      <c r="G24" s="25"/>
      <c r="H24" s="25"/>
      <c r="I24" s="2"/>
    </row>
    <row r="25" spans="1:9" x14ac:dyDescent="0.25">
      <c r="A25" s="2"/>
      <c r="B25" s="25"/>
      <c r="C25" s="25"/>
      <c r="D25" s="25"/>
      <c r="E25" s="25"/>
      <c r="F25" s="25"/>
      <c r="G25" s="25"/>
      <c r="H25" s="25"/>
      <c r="I25" s="2"/>
    </row>
    <row r="26" spans="1:9" x14ac:dyDescent="0.25">
      <c r="A26" s="2"/>
      <c r="B26" s="81" t="s">
        <v>81</v>
      </c>
      <c r="C26" s="82"/>
      <c r="D26" s="82"/>
      <c r="E26" s="82"/>
      <c r="F26" s="82"/>
      <c r="G26" s="82"/>
      <c r="H26" s="83"/>
      <c r="I26" s="2"/>
    </row>
    <row r="27" spans="1:9" x14ac:dyDescent="0.25">
      <c r="A27" s="2"/>
      <c r="B27" s="52" t="s">
        <v>82</v>
      </c>
      <c r="C27" s="53"/>
      <c r="D27" s="53"/>
      <c r="E27" s="53"/>
      <c r="F27" s="54"/>
      <c r="G27" s="13">
        <v>1014333</v>
      </c>
      <c r="H27" s="24" t="s">
        <v>4</v>
      </c>
      <c r="I27" s="2"/>
    </row>
    <row r="28" spans="1:9" x14ac:dyDescent="0.25">
      <c r="A28" s="2"/>
      <c r="B28" s="52" t="s">
        <v>83</v>
      </c>
      <c r="C28" s="53"/>
      <c r="D28" s="53"/>
      <c r="E28" s="53"/>
      <c r="F28" s="54"/>
      <c r="G28" s="13">
        <v>1245068</v>
      </c>
      <c r="H28" s="24" t="s">
        <v>4</v>
      </c>
      <c r="I28" s="2"/>
    </row>
    <row r="29" spans="1:9" x14ac:dyDescent="0.25">
      <c r="A29" s="2"/>
      <c r="B29" s="52" t="s">
        <v>84</v>
      </c>
      <c r="C29" s="53"/>
      <c r="D29" s="53"/>
      <c r="E29" s="53"/>
      <c r="F29" s="54"/>
      <c r="G29" s="13">
        <f>'Fane 7. Gen. inv. i 2015'!F40</f>
        <v>1357566.0366666671</v>
      </c>
      <c r="H29" s="24" t="s">
        <v>4</v>
      </c>
      <c r="I29" s="2"/>
    </row>
    <row r="30" spans="1:9" x14ac:dyDescent="0.25">
      <c r="A30" s="2"/>
      <c r="B30" s="62" t="s">
        <v>81</v>
      </c>
      <c r="C30" s="63"/>
      <c r="D30" s="63"/>
      <c r="E30" s="63"/>
      <c r="F30" s="64"/>
      <c r="G30" s="22">
        <f>G29-G27+G29-G28</f>
        <v>455731.07333333418</v>
      </c>
      <c r="H30" s="23" t="s">
        <v>4</v>
      </c>
      <c r="I30" s="2"/>
    </row>
    <row r="31" spans="1:9" x14ac:dyDescent="0.25">
      <c r="A31" s="2"/>
      <c r="B31" s="2"/>
      <c r="C31" s="2"/>
      <c r="D31" s="2"/>
      <c r="E31" s="2"/>
      <c r="F31" s="2"/>
      <c r="G31" s="2"/>
      <c r="H31" s="2"/>
      <c r="I31" s="2"/>
    </row>
    <row r="32" spans="1:9" x14ac:dyDescent="0.25">
      <c r="A32" s="2"/>
      <c r="B32" s="2"/>
      <c r="C32" s="2"/>
      <c r="D32" s="2"/>
      <c r="E32" s="2"/>
      <c r="F32" s="2"/>
      <c r="G32" s="2"/>
      <c r="H32" s="2"/>
      <c r="I32" s="2"/>
    </row>
    <row r="33" spans="1:9" x14ac:dyDescent="0.25">
      <c r="A33" s="2"/>
      <c r="B33" s="2"/>
      <c r="C33" s="2"/>
      <c r="D33" s="2"/>
      <c r="E33" s="2"/>
      <c r="F33" s="2"/>
      <c r="G33" s="2"/>
      <c r="H33" s="2"/>
      <c r="I33" s="2"/>
    </row>
    <row r="34" spans="1:9" x14ac:dyDescent="0.25">
      <c r="A34" s="2"/>
      <c r="B34" s="2"/>
      <c r="C34" s="2"/>
      <c r="D34" s="2"/>
      <c r="E34" s="2"/>
      <c r="F34" s="2"/>
      <c r="G34" s="2"/>
      <c r="H34" s="2"/>
      <c r="I34" s="2"/>
    </row>
    <row r="35" spans="1:9" x14ac:dyDescent="0.25">
      <c r="A35" s="2"/>
      <c r="B35" s="2"/>
      <c r="C35" s="2"/>
      <c r="D35" s="2"/>
      <c r="E35" s="2"/>
      <c r="F35" s="2"/>
      <c r="G35" s="2"/>
      <c r="H35" s="2"/>
      <c r="I35" s="2"/>
    </row>
    <row r="36" spans="1:9" x14ac:dyDescent="0.25">
      <c r="A36" s="8"/>
      <c r="B36" s="8"/>
      <c r="C36" s="8"/>
      <c r="D36" s="8"/>
      <c r="E36" s="8"/>
      <c r="F36" s="8"/>
      <c r="G36" s="8"/>
      <c r="H36" s="8"/>
      <c r="I36" s="8"/>
    </row>
    <row r="37" spans="1:9" x14ac:dyDescent="0.25">
      <c r="A37" s="8"/>
      <c r="B37" s="8"/>
      <c r="C37" s="8"/>
      <c r="D37" s="8"/>
      <c r="E37" s="8"/>
      <c r="F37" s="8"/>
      <c r="G37" s="8"/>
      <c r="H37" s="8"/>
      <c r="I37" s="8"/>
    </row>
    <row r="38" spans="1:9" x14ac:dyDescent="0.25">
      <c r="A38" s="8"/>
      <c r="B38" s="8"/>
      <c r="C38" s="8"/>
      <c r="D38" s="8"/>
      <c r="E38" s="8"/>
      <c r="F38" s="8"/>
      <c r="G38" s="8"/>
      <c r="H38" s="8"/>
      <c r="I38" s="8"/>
    </row>
    <row r="39" spans="1:9" x14ac:dyDescent="0.25">
      <c r="A39" s="8"/>
      <c r="B39" s="8"/>
      <c r="C39" s="8"/>
      <c r="D39" s="8"/>
      <c r="E39" s="8"/>
      <c r="F39" s="8"/>
      <c r="G39" s="8"/>
      <c r="H39" s="8"/>
      <c r="I39" s="8"/>
    </row>
    <row r="40" spans="1:9" x14ac:dyDescent="0.25">
      <c r="A40" s="8"/>
      <c r="B40" s="8"/>
      <c r="C40" s="8"/>
      <c r="D40" s="8"/>
      <c r="E40" s="8"/>
      <c r="F40" s="8"/>
      <c r="G40" s="8"/>
      <c r="H40" s="8"/>
      <c r="I40" s="8"/>
    </row>
    <row r="41" spans="1:9" x14ac:dyDescent="0.25">
      <c r="A41" s="8"/>
      <c r="B41" s="8"/>
      <c r="C41" s="8"/>
      <c r="D41" s="8"/>
      <c r="E41" s="8"/>
      <c r="F41" s="8"/>
      <c r="G41" s="8"/>
      <c r="H41" s="8"/>
      <c r="I41" s="8"/>
    </row>
    <row r="42" spans="1:9" x14ac:dyDescent="0.25">
      <c r="A42" s="8"/>
      <c r="B42" s="8"/>
      <c r="C42" s="8"/>
      <c r="D42" s="8"/>
      <c r="E42" s="8"/>
      <c r="F42" s="8"/>
      <c r="G42" s="8"/>
      <c r="H42" s="8"/>
      <c r="I42" s="8"/>
    </row>
    <row r="43" spans="1:9" x14ac:dyDescent="0.25">
      <c r="A43" s="8"/>
      <c r="B43" s="8"/>
      <c r="C43" s="8"/>
      <c r="D43" s="8"/>
      <c r="E43" s="8"/>
      <c r="F43" s="8"/>
      <c r="G43" s="8"/>
      <c r="H43" s="8"/>
      <c r="I43" s="8"/>
    </row>
    <row r="44" spans="1:9" x14ac:dyDescent="0.25">
      <c r="A44" s="8"/>
      <c r="B44" s="8"/>
      <c r="C44" s="8"/>
      <c r="D44" s="8"/>
      <c r="E44" s="8"/>
      <c r="F44" s="8"/>
      <c r="G44" s="8"/>
      <c r="H44" s="8"/>
      <c r="I44" s="8"/>
    </row>
    <row r="45" spans="1:9" x14ac:dyDescent="0.25">
      <c r="A45" s="8"/>
      <c r="B45" s="8"/>
      <c r="C45" s="8"/>
      <c r="D45" s="8"/>
      <c r="E45" s="8"/>
      <c r="F45" s="8"/>
      <c r="G45" s="8"/>
      <c r="H45" s="8"/>
      <c r="I45" s="8"/>
    </row>
    <row r="46" spans="1:9" x14ac:dyDescent="0.25">
      <c r="A46" s="8"/>
      <c r="B46" s="8"/>
      <c r="C46" s="8"/>
      <c r="D46" s="8"/>
      <c r="E46" s="8"/>
      <c r="F46" s="8"/>
      <c r="G46" s="8"/>
      <c r="H46" s="8"/>
      <c r="I46" s="8"/>
    </row>
    <row r="47" spans="1:9" x14ac:dyDescent="0.25">
      <c r="A47" s="8"/>
      <c r="B47" s="8"/>
      <c r="C47" s="8"/>
      <c r="D47" s="8"/>
      <c r="E47" s="8"/>
      <c r="F47" s="8"/>
      <c r="G47" s="8"/>
      <c r="H47" s="8"/>
      <c r="I47" s="8"/>
    </row>
    <row r="48" spans="1:9" x14ac:dyDescent="0.25">
      <c r="A48" s="8"/>
      <c r="B48" s="8"/>
      <c r="C48" s="8"/>
      <c r="D48" s="8"/>
      <c r="E48" s="8"/>
      <c r="F48" s="8"/>
      <c r="G48" s="8"/>
      <c r="H48" s="8"/>
      <c r="I48" s="8"/>
    </row>
  </sheetData>
  <sheetProtection password="DFE9" sheet="1" objects="1" scenarios="1"/>
  <mergeCells count="18">
    <mergeCell ref="B28:F28"/>
    <mergeCell ref="B29:F29"/>
    <mergeCell ref="B30:F30"/>
    <mergeCell ref="B21:F21"/>
    <mergeCell ref="B22:F22"/>
    <mergeCell ref="B23:F23"/>
    <mergeCell ref="B26:H26"/>
    <mergeCell ref="B27:F27"/>
    <mergeCell ref="B14:H14"/>
    <mergeCell ref="B15:F15"/>
    <mergeCell ref="B16:F16"/>
    <mergeCell ref="B17:F17"/>
    <mergeCell ref="B20:H20"/>
    <mergeCell ref="B3:H4"/>
    <mergeCell ref="B8:H8"/>
    <mergeCell ref="B11:F11"/>
    <mergeCell ref="B10:F10"/>
    <mergeCell ref="B9:F9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2"/>
  <dimension ref="A1:I41"/>
  <sheetViews>
    <sheetView view="pageLayout" zoomScaleNormal="100" workbookViewId="0"/>
  </sheetViews>
  <sheetFormatPr defaultRowHeight="15" x14ac:dyDescent="0.25"/>
  <cols>
    <col min="1" max="1" width="5.140625" style="3" customWidth="1"/>
    <col min="2" max="3" width="9.140625" style="3"/>
    <col min="4" max="4" width="27" style="3" customWidth="1"/>
    <col min="5" max="5" width="10.7109375" style="3" customWidth="1"/>
    <col min="6" max="6" width="3.28515625" style="3" customWidth="1"/>
    <col min="7" max="7" width="10.7109375" style="3" customWidth="1"/>
    <col min="8" max="8" width="3.28515625" style="3" customWidth="1"/>
    <col min="9" max="9" width="5.140625" style="3" customWidth="1"/>
    <col min="10" max="16384" width="9.140625" style="3"/>
  </cols>
  <sheetData>
    <row r="1" spans="1:9" x14ac:dyDescent="0.25">
      <c r="A1" s="2"/>
      <c r="B1" s="2"/>
      <c r="C1" s="2"/>
      <c r="D1" s="2"/>
      <c r="E1" s="2"/>
      <c r="F1" s="2"/>
      <c r="G1" s="2"/>
      <c r="H1" s="2"/>
      <c r="I1" s="2"/>
    </row>
    <row r="2" spans="1:9" x14ac:dyDescent="0.25">
      <c r="A2" s="2"/>
      <c r="B2" s="2"/>
      <c r="C2" s="2"/>
      <c r="D2" s="2"/>
      <c r="E2" s="2"/>
      <c r="F2" s="2"/>
      <c r="G2" s="2"/>
      <c r="H2" s="2"/>
      <c r="I2" s="2"/>
    </row>
    <row r="3" spans="1:9" ht="29.25" customHeight="1" x14ac:dyDescent="0.25">
      <c r="A3" s="2"/>
      <c r="B3" s="80" t="s">
        <v>6</v>
      </c>
      <c r="C3" s="80"/>
      <c r="D3" s="80"/>
      <c r="E3" s="80"/>
      <c r="F3" s="80"/>
      <c r="G3" s="80"/>
      <c r="H3" s="80"/>
      <c r="I3" s="2"/>
    </row>
    <row r="4" spans="1:9" ht="15" customHeight="1" x14ac:dyDescent="0.25">
      <c r="A4" s="2"/>
      <c r="B4" s="80"/>
      <c r="C4" s="80"/>
      <c r="D4" s="80"/>
      <c r="E4" s="80"/>
      <c r="F4" s="80"/>
      <c r="G4" s="80"/>
      <c r="H4" s="80"/>
      <c r="I4" s="2"/>
    </row>
    <row r="5" spans="1:9" x14ac:dyDescent="0.25">
      <c r="A5" s="2"/>
      <c r="B5" s="2"/>
      <c r="C5" s="2"/>
      <c r="D5" s="2"/>
      <c r="E5" s="2"/>
      <c r="F5" s="2"/>
      <c r="G5" s="2"/>
      <c r="H5" s="2"/>
      <c r="I5" s="2"/>
    </row>
    <row r="6" spans="1:9" x14ac:dyDescent="0.25">
      <c r="A6" s="2"/>
      <c r="B6" s="2"/>
      <c r="C6" s="2"/>
      <c r="D6" s="2"/>
      <c r="E6" s="2"/>
      <c r="F6" s="2"/>
      <c r="G6" s="2"/>
      <c r="H6" s="2"/>
      <c r="I6" s="2"/>
    </row>
    <row r="7" spans="1:9" x14ac:dyDescent="0.25">
      <c r="A7" s="2"/>
      <c r="B7" s="2"/>
      <c r="C7" s="2"/>
      <c r="D7" s="2"/>
      <c r="E7" s="2"/>
      <c r="F7" s="2"/>
      <c r="G7" s="2"/>
      <c r="H7" s="2"/>
      <c r="I7" s="2"/>
    </row>
    <row r="8" spans="1:9" x14ac:dyDescent="0.25">
      <c r="A8" s="2"/>
      <c r="B8" s="62" t="s">
        <v>39</v>
      </c>
      <c r="C8" s="63"/>
      <c r="D8" s="63"/>
      <c r="E8" s="63"/>
      <c r="F8" s="63"/>
      <c r="G8" s="63"/>
      <c r="H8" s="64"/>
      <c r="I8" s="2"/>
    </row>
    <row r="9" spans="1:9" x14ac:dyDescent="0.25">
      <c r="A9" s="2"/>
      <c r="B9" s="59" t="s">
        <v>41</v>
      </c>
      <c r="C9" s="60"/>
      <c r="D9" s="60"/>
      <c r="E9" s="60"/>
      <c r="F9" s="61"/>
      <c r="G9" s="19">
        <v>62789246</v>
      </c>
      <c r="H9" s="70" t="s">
        <v>4</v>
      </c>
      <c r="I9" s="2"/>
    </row>
    <row r="10" spans="1:9" x14ac:dyDescent="0.25">
      <c r="A10" s="2"/>
      <c r="B10" s="62" t="s">
        <v>42</v>
      </c>
      <c r="C10" s="63"/>
      <c r="D10" s="63"/>
      <c r="E10" s="63"/>
      <c r="F10" s="63"/>
      <c r="G10" s="63"/>
      <c r="H10" s="64"/>
      <c r="I10" s="2"/>
    </row>
    <row r="11" spans="1:9" x14ac:dyDescent="0.25">
      <c r="A11" s="2"/>
      <c r="B11" s="52" t="s">
        <v>43</v>
      </c>
      <c r="C11" s="53"/>
      <c r="D11" s="54"/>
      <c r="E11" s="13">
        <v>47474344</v>
      </c>
      <c r="F11" s="24" t="s">
        <v>4</v>
      </c>
      <c r="G11" s="21"/>
      <c r="H11" s="84"/>
      <c r="I11" s="2"/>
    </row>
    <row r="12" spans="1:9" x14ac:dyDescent="0.25">
      <c r="A12" s="2"/>
      <c r="B12" s="52" t="s">
        <v>44</v>
      </c>
      <c r="C12" s="53"/>
      <c r="D12" s="54"/>
      <c r="E12" s="13">
        <v>3708159</v>
      </c>
      <c r="F12" s="24" t="s">
        <v>4</v>
      </c>
      <c r="G12" s="16"/>
      <c r="H12" s="85"/>
      <c r="I12" s="2"/>
    </row>
    <row r="13" spans="1:9" x14ac:dyDescent="0.25">
      <c r="A13" s="2"/>
      <c r="B13" s="52" t="s">
        <v>45</v>
      </c>
      <c r="C13" s="53"/>
      <c r="D13" s="54"/>
      <c r="E13" s="13">
        <v>136618</v>
      </c>
      <c r="F13" s="24" t="s">
        <v>4</v>
      </c>
      <c r="G13" s="16"/>
      <c r="H13" s="85"/>
      <c r="I13" s="2"/>
    </row>
    <row r="14" spans="1:9" x14ac:dyDescent="0.25">
      <c r="A14" s="2"/>
      <c r="B14" s="52" t="s">
        <v>46</v>
      </c>
      <c r="C14" s="53"/>
      <c r="D14" s="54"/>
      <c r="E14" s="13">
        <v>2172956</v>
      </c>
      <c r="F14" s="24" t="s">
        <v>4</v>
      </c>
      <c r="G14" s="16"/>
      <c r="H14" s="85"/>
      <c r="I14" s="2"/>
    </row>
    <row r="15" spans="1:9" x14ac:dyDescent="0.25">
      <c r="A15" s="2"/>
      <c r="B15" s="59" t="s">
        <v>47</v>
      </c>
      <c r="C15" s="60"/>
      <c r="D15" s="61"/>
      <c r="E15" s="19">
        <f>SUM(E11:E14)</f>
        <v>53492077</v>
      </c>
      <c r="F15" s="70" t="s">
        <v>4</v>
      </c>
      <c r="G15" s="16"/>
      <c r="H15" s="85"/>
      <c r="I15" s="2"/>
    </row>
    <row r="16" spans="1:9" x14ac:dyDescent="0.25">
      <c r="A16" s="2"/>
      <c r="B16" s="52" t="s">
        <v>48</v>
      </c>
      <c r="C16" s="53"/>
      <c r="D16" s="54"/>
      <c r="E16" s="13">
        <v>2191481</v>
      </c>
      <c r="F16" s="24" t="s">
        <v>4</v>
      </c>
      <c r="G16" s="16"/>
      <c r="H16" s="85"/>
      <c r="I16" s="2"/>
    </row>
    <row r="17" spans="1:9" x14ac:dyDescent="0.25">
      <c r="A17" s="2"/>
      <c r="B17" s="52" t="s">
        <v>49</v>
      </c>
      <c r="C17" s="53"/>
      <c r="D17" s="54"/>
      <c r="E17" s="13">
        <v>0</v>
      </c>
      <c r="F17" s="24" t="s">
        <v>4</v>
      </c>
      <c r="G17" s="16"/>
      <c r="H17" s="85"/>
      <c r="I17" s="2"/>
    </row>
    <row r="18" spans="1:9" x14ac:dyDescent="0.25">
      <c r="A18" s="2"/>
      <c r="B18" s="52" t="s">
        <v>50</v>
      </c>
      <c r="C18" s="53"/>
      <c r="D18" s="54"/>
      <c r="E18" s="13">
        <v>0</v>
      </c>
      <c r="F18" s="24" t="s">
        <v>4</v>
      </c>
      <c r="G18" s="16"/>
      <c r="H18" s="85"/>
      <c r="I18" s="2"/>
    </row>
    <row r="19" spans="1:9" x14ac:dyDescent="0.25">
      <c r="A19" s="2"/>
      <c r="B19" s="59" t="s">
        <v>51</v>
      </c>
      <c r="C19" s="60"/>
      <c r="D19" s="61"/>
      <c r="E19" s="19">
        <f>SUM(E16:E18)</f>
        <v>2191481</v>
      </c>
      <c r="F19" s="70" t="s">
        <v>4</v>
      </c>
      <c r="G19" s="16"/>
      <c r="H19" s="85"/>
      <c r="I19" s="2"/>
    </row>
    <row r="20" spans="1:9" ht="29.25" customHeight="1" x14ac:dyDescent="0.25">
      <c r="A20" s="2"/>
      <c r="B20" s="49" t="s">
        <v>52</v>
      </c>
      <c r="C20" s="50"/>
      <c r="D20" s="51"/>
      <c r="E20" s="13">
        <v>-1011464</v>
      </c>
      <c r="F20" s="24" t="s">
        <v>4</v>
      </c>
      <c r="G20" s="16"/>
      <c r="H20" s="85"/>
      <c r="I20" s="2"/>
    </row>
    <row r="21" spans="1:9" ht="30.75" customHeight="1" x14ac:dyDescent="0.25">
      <c r="A21" s="2"/>
      <c r="B21" s="49" t="s">
        <v>53</v>
      </c>
      <c r="C21" s="50"/>
      <c r="D21" s="51"/>
      <c r="E21" s="13">
        <v>-41485356</v>
      </c>
      <c r="F21" s="24" t="s">
        <v>4</v>
      </c>
      <c r="G21" s="16"/>
      <c r="H21" s="85"/>
      <c r="I21" s="2"/>
    </row>
    <row r="22" spans="1:9" x14ac:dyDescent="0.25">
      <c r="A22" s="2"/>
      <c r="B22" s="52" t="s">
        <v>54</v>
      </c>
      <c r="C22" s="53"/>
      <c r="D22" s="54"/>
      <c r="E22" s="13">
        <v>-3453991</v>
      </c>
      <c r="F22" s="24" t="s">
        <v>4</v>
      </c>
      <c r="G22" s="16"/>
      <c r="H22" s="85"/>
      <c r="I22" s="2"/>
    </row>
    <row r="23" spans="1:9" x14ac:dyDescent="0.25">
      <c r="A23" s="2"/>
      <c r="B23" s="52" t="s">
        <v>55</v>
      </c>
      <c r="C23" s="53"/>
      <c r="D23" s="54"/>
      <c r="E23" s="13">
        <v>-1332092</v>
      </c>
      <c r="F23" s="24" t="s">
        <v>4</v>
      </c>
      <c r="G23" s="16"/>
      <c r="H23" s="85"/>
      <c r="I23" s="2"/>
    </row>
    <row r="24" spans="1:9" ht="30" customHeight="1" x14ac:dyDescent="0.25">
      <c r="A24" s="2"/>
      <c r="B24" s="49" t="s">
        <v>56</v>
      </c>
      <c r="C24" s="50"/>
      <c r="D24" s="51"/>
      <c r="E24" s="13">
        <v>0</v>
      </c>
      <c r="F24" s="24" t="s">
        <v>4</v>
      </c>
      <c r="G24" s="16"/>
      <c r="H24" s="85"/>
      <c r="I24" s="2"/>
    </row>
    <row r="25" spans="1:9" ht="30" customHeight="1" x14ac:dyDescent="0.25">
      <c r="A25" s="2"/>
      <c r="B25" s="49" t="s">
        <v>57</v>
      </c>
      <c r="C25" s="50"/>
      <c r="D25" s="51"/>
      <c r="E25" s="13">
        <v>0</v>
      </c>
      <c r="F25" s="24" t="s">
        <v>4</v>
      </c>
      <c r="G25" s="16"/>
      <c r="H25" s="85"/>
      <c r="I25" s="2"/>
    </row>
    <row r="26" spans="1:9" ht="30" customHeight="1" x14ac:dyDescent="0.25">
      <c r="A26" s="2"/>
      <c r="B26" s="49" t="s">
        <v>58</v>
      </c>
      <c r="C26" s="50"/>
      <c r="D26" s="51"/>
      <c r="E26" s="13">
        <v>0</v>
      </c>
      <c r="F26" s="24" t="s">
        <v>4</v>
      </c>
      <c r="G26" s="16"/>
      <c r="H26" s="85"/>
      <c r="I26" s="2"/>
    </row>
    <row r="27" spans="1:9" x14ac:dyDescent="0.25">
      <c r="A27" s="2"/>
      <c r="B27" s="59" t="s">
        <v>59</v>
      </c>
      <c r="C27" s="60"/>
      <c r="D27" s="61"/>
      <c r="E27" s="19">
        <f>SUM(E20:E26)</f>
        <v>-47282903</v>
      </c>
      <c r="F27" s="70" t="s">
        <v>4</v>
      </c>
      <c r="G27" s="17"/>
      <c r="H27" s="86"/>
      <c r="I27" s="2"/>
    </row>
    <row r="28" spans="1:9" x14ac:dyDescent="0.25">
      <c r="A28" s="2"/>
      <c r="B28" s="59" t="s">
        <v>60</v>
      </c>
      <c r="C28" s="60"/>
      <c r="D28" s="61"/>
      <c r="E28" s="19">
        <f>E15+E19+E27</f>
        <v>8400655</v>
      </c>
      <c r="F28" s="70" t="s">
        <v>4</v>
      </c>
      <c r="G28" s="1">
        <f>IF(E28&lt;0,0,-E28)</f>
        <v>-8400655</v>
      </c>
      <c r="H28" s="70" t="s">
        <v>4</v>
      </c>
      <c r="I28" s="2"/>
    </row>
    <row r="29" spans="1:9" x14ac:dyDescent="0.25">
      <c r="A29" s="2"/>
      <c r="B29" s="62" t="s">
        <v>61</v>
      </c>
      <c r="C29" s="63"/>
      <c r="D29" s="63"/>
      <c r="E29" s="63"/>
      <c r="F29" s="63"/>
      <c r="G29" s="63"/>
      <c r="H29" s="64"/>
      <c r="I29" s="2"/>
    </row>
    <row r="30" spans="1:9" x14ac:dyDescent="0.25">
      <c r="A30" s="2"/>
      <c r="B30" s="59" t="s">
        <v>61</v>
      </c>
      <c r="C30" s="60"/>
      <c r="D30" s="61"/>
      <c r="E30" s="19">
        <v>0</v>
      </c>
      <c r="F30" s="70" t="s">
        <v>4</v>
      </c>
      <c r="G30" s="19">
        <f>-$E$30</f>
        <v>0</v>
      </c>
      <c r="H30" s="70" t="s">
        <v>4</v>
      </c>
      <c r="I30" s="2"/>
    </row>
    <row r="31" spans="1:9" x14ac:dyDescent="0.25">
      <c r="A31" s="2"/>
      <c r="B31" s="87" t="s">
        <v>127</v>
      </c>
      <c r="C31" s="63"/>
      <c r="D31" s="63"/>
      <c r="E31" s="63"/>
      <c r="F31" s="63"/>
      <c r="G31" s="63"/>
      <c r="H31" s="64"/>
      <c r="I31" s="2"/>
    </row>
    <row r="32" spans="1:9" ht="30" customHeight="1" x14ac:dyDescent="0.25">
      <c r="A32" s="2"/>
      <c r="B32" s="49" t="s">
        <v>128</v>
      </c>
      <c r="C32" s="50"/>
      <c r="D32" s="51"/>
      <c r="E32" s="13">
        <v>57136109</v>
      </c>
      <c r="F32" s="24" t="s">
        <v>4</v>
      </c>
      <c r="G32" s="21"/>
      <c r="H32" s="84"/>
      <c r="I32" s="2"/>
    </row>
    <row r="33" spans="1:9" x14ac:dyDescent="0.25">
      <c r="A33" s="2"/>
      <c r="B33" s="52" t="s">
        <v>62</v>
      </c>
      <c r="C33" s="53"/>
      <c r="D33" s="54"/>
      <c r="E33" s="13">
        <v>0</v>
      </c>
      <c r="F33" s="24" t="s">
        <v>4</v>
      </c>
      <c r="G33" s="16"/>
      <c r="H33" s="85"/>
      <c r="I33" s="2"/>
    </row>
    <row r="34" spans="1:9" ht="43.5" customHeight="1" x14ac:dyDescent="0.25">
      <c r="A34" s="2"/>
      <c r="B34" s="49" t="s">
        <v>63</v>
      </c>
      <c r="C34" s="50"/>
      <c r="D34" s="51"/>
      <c r="E34" s="13">
        <v>2949568</v>
      </c>
      <c r="F34" s="24" t="s">
        <v>4</v>
      </c>
      <c r="G34" s="17"/>
      <c r="H34" s="86"/>
      <c r="I34" s="2"/>
    </row>
    <row r="35" spans="1:9" x14ac:dyDescent="0.25">
      <c r="A35" s="2"/>
      <c r="B35" s="59" t="s">
        <v>64</v>
      </c>
      <c r="C35" s="60"/>
      <c r="D35" s="61"/>
      <c r="E35" s="19">
        <f>SUM(E32:E34)</f>
        <v>60085677</v>
      </c>
      <c r="F35" s="70" t="s">
        <v>4</v>
      </c>
      <c r="G35" s="19">
        <f>-E35</f>
        <v>-60085677</v>
      </c>
      <c r="H35" s="70" t="s">
        <v>4</v>
      </c>
      <c r="I35" s="2"/>
    </row>
    <row r="36" spans="1:9" x14ac:dyDescent="0.25">
      <c r="A36" s="2"/>
      <c r="B36" s="62" t="s">
        <v>40</v>
      </c>
      <c r="C36" s="63"/>
      <c r="D36" s="63"/>
      <c r="E36" s="63"/>
      <c r="F36" s="64"/>
      <c r="G36" s="22">
        <f>$G$9+$G$28+$G$30+$G$35</f>
        <v>-5697086</v>
      </c>
      <c r="H36" s="23" t="s">
        <v>4</v>
      </c>
      <c r="I36" s="2"/>
    </row>
    <row r="37" spans="1:9" x14ac:dyDescent="0.25">
      <c r="A37" s="2"/>
      <c r="B37" s="2"/>
      <c r="C37" s="2"/>
      <c r="D37" s="2"/>
      <c r="E37" s="2"/>
      <c r="F37" s="2"/>
      <c r="G37" s="2"/>
      <c r="H37" s="2"/>
      <c r="I37" s="2"/>
    </row>
    <row r="38" spans="1:9" x14ac:dyDescent="0.25">
      <c r="A38" s="2"/>
      <c r="B38" s="2"/>
      <c r="C38" s="2"/>
      <c r="D38" s="2"/>
      <c r="E38" s="2"/>
      <c r="F38" s="2"/>
      <c r="G38" s="2"/>
      <c r="H38" s="2"/>
      <c r="I38" s="2"/>
    </row>
    <row r="39" spans="1:9" x14ac:dyDescent="0.25">
      <c r="A39" s="2"/>
      <c r="B39" s="2"/>
      <c r="C39" s="2"/>
      <c r="D39" s="2"/>
      <c r="E39" s="2"/>
      <c r="F39" s="2"/>
      <c r="G39" s="2"/>
      <c r="H39" s="2"/>
      <c r="I39" s="2"/>
    </row>
    <row r="40" spans="1:9" x14ac:dyDescent="0.25">
      <c r="A40" s="2"/>
      <c r="B40" s="2"/>
      <c r="C40" s="2"/>
      <c r="D40" s="2"/>
      <c r="E40" s="2"/>
      <c r="F40" s="2"/>
      <c r="G40" s="2"/>
      <c r="H40" s="2"/>
      <c r="I40" s="2"/>
    </row>
    <row r="41" spans="1:9" x14ac:dyDescent="0.25">
      <c r="A41" s="8"/>
      <c r="B41" s="8"/>
      <c r="C41" s="8"/>
      <c r="D41" s="8"/>
      <c r="E41" s="8"/>
      <c r="F41" s="8"/>
      <c r="G41" s="8"/>
      <c r="H41" s="8"/>
      <c r="I41" s="8"/>
    </row>
  </sheetData>
  <sheetProtection password="DFE9" sheet="1" objects="1" scenarios="1"/>
  <mergeCells count="30">
    <mergeCell ref="B3:H4"/>
    <mergeCell ref="B32:D32"/>
    <mergeCell ref="B36:F36"/>
    <mergeCell ref="B8:H8"/>
    <mergeCell ref="B35:D35"/>
    <mergeCell ref="B28:D28"/>
    <mergeCell ref="B27:D27"/>
    <mergeCell ref="B26:D26"/>
    <mergeCell ref="B25:D25"/>
    <mergeCell ref="B11:D11"/>
    <mergeCell ref="B12:D12"/>
    <mergeCell ref="B13:D13"/>
    <mergeCell ref="B14:D14"/>
    <mergeCell ref="B31:H31"/>
    <mergeCell ref="B10:H10"/>
    <mergeCell ref="B29:H29"/>
    <mergeCell ref="B33:D33"/>
    <mergeCell ref="B34:D34"/>
    <mergeCell ref="B9:F9"/>
    <mergeCell ref="B24:D24"/>
    <mergeCell ref="B30:D30"/>
    <mergeCell ref="B20:D20"/>
    <mergeCell ref="B21:D21"/>
    <mergeCell ref="B22:D22"/>
    <mergeCell ref="B23:D23"/>
    <mergeCell ref="B15:D15"/>
    <mergeCell ref="B17:D17"/>
    <mergeCell ref="B18:D18"/>
    <mergeCell ref="B19:D19"/>
    <mergeCell ref="B16:D1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9</vt:i4>
      </vt:variant>
    </vt:vector>
  </HeadingPairs>
  <TitlesOfParts>
    <vt:vector size="9" baseType="lpstr">
      <vt:lpstr>1. Forside</vt:lpstr>
      <vt:lpstr>Fane 2.1. Økonomisk ramme 2017</vt:lpstr>
      <vt:lpstr>Fane 3. Grundlag</vt:lpstr>
      <vt:lpstr>Fane 4. Individuelt eff.krav</vt:lpstr>
      <vt:lpstr>Fane 5. Generelt eff.krav</vt:lpstr>
      <vt:lpstr>Fane 6. Hist. over el. underdæk</vt:lpstr>
      <vt:lpstr>Fane 7. Gen. inv. i 2015</vt:lpstr>
      <vt:lpstr>Fane 8. Korrektion af PL2015</vt:lpstr>
      <vt:lpstr>Fane 9. Kontrol af PL2015</vt:lpstr>
    </vt:vector>
  </TitlesOfParts>
  <Company>Statens IT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Katrine Stagaard</dc:creator>
  <cp:lastModifiedBy>Gitte Nørager Larsen</cp:lastModifiedBy>
  <cp:lastPrinted>2016-06-14T12:57:30Z</cp:lastPrinted>
  <dcterms:created xsi:type="dcterms:W3CDTF">2016-06-02T08:51:18Z</dcterms:created>
  <dcterms:modified xsi:type="dcterms:W3CDTF">2018-08-13T12:34:29Z</dcterms:modified>
</cp:coreProperties>
</file>