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27" i="11" l="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8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E11" i="2" s="1"/>
  <c r="F29" i="11"/>
  <c r="G29" i="12" s="1"/>
  <c r="G30" i="12" s="1"/>
  <c r="E20" i="2" s="1"/>
  <c r="E21" i="2" s="1"/>
  <c r="G21" i="2" s="1"/>
  <c r="E28" i="13"/>
  <c r="G28" i="13" s="1"/>
  <c r="G15" i="9"/>
  <c r="E12" i="2" s="1"/>
  <c r="E13" i="2" l="1"/>
  <c r="G13" i="2" s="1"/>
  <c r="G24" i="2" s="1"/>
  <c r="E9" i="4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<sst xmlns="http://schemas.openxmlformats.org/spreadsheetml/2006/main" count="268" uniqueCount="138">
  <si>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</si>
  <si>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</si>
  <si>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</si>
  <si>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</si>
  <si>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</si>
  <si>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</si>
  <si>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</si>
  <si>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</si>
  <si>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</si>
  <si>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</si>
  <si>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</si>
  <si>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</si>
  <si>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</si>
  <si>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</si>
  <si>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</si>
  <si>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</si>
  <si>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</si>
  <si>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</si>
  <si>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</si>
  <si>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</si>
  <si>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</si>
  <si>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</si>
  <si>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</si>
  <si>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</si>
  <si>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</si>
  <si>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</si>
  <si>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</si>
  <si>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</si>
  <si>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</si>
  <si>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</si>
  <si>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</si>
  <si>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</si>
  <si>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</si>
  <si>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</si>
  <si>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</si>
  <si>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</si>
  <si>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</si>
  <si>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</si>
  <si>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</si>
  <si>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</si>
  <si>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</si>
  <si>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</si>
  <si>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</si>
  <si>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</si>
  <si>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</si>
  <si>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</si>
  <si>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</si>
  <si>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</si>
  <si>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</si>
  <si>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</si>
  <si>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</si>
  <si>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</si>
  <si>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</si>
  <si>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</si>
  <si>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</si>
  <si>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</si>
  <si>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</si>
  <si>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</si>
  <si>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</si>
  <si>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</si>
  <si>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</si>
  <si>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</si>
  <si>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</si>
  <si>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</si>
  <si>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</si>
  <si>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</si>
  <si>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</si>
  <si>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</si>
  <si>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</si>
  <si>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</si>
  <si>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</si>
  <si>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</si>
  <si>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</si>
  <si>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</si>
  <si>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</si>
  <si>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</si>
  <si>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</si>
  <si>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</si>
  <si>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</si>
  <si>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</si>
  <si>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</si>
  <si>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</si>
  <si>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</si>
  <si>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</si>
  <si>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</si>
  <si>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</si>
  <si>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</si>
  <si>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</si>
  <si>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</si>
  <si>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</si>
  <si>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</si>
  <si>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</si>
  <si>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</si>
  <si>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</si>
  <si>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</si>
  <si>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</si>
  <si>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</si>
  <si>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</si>
  <si>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</si>
  <si>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</si>
  <si>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</si>
  <si>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</si>
  <si>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</si>
  <si>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</si>
  <si>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</si>
  <si>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</si>
  <si>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</si>
  <si>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</si>
  <si>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</si>
  <si>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</si>
  <si>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</si>
  <si>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</si>
  <si>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</si>
  <si>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Ø 50mm &lt; Ledningsnet ≤ Ø110 mm</t>
  </si>
  <si>
    <t>Ø110 mm &lt; Ledningsnet ≤ Ø 250 mm</t>
  </si>
  <si>
    <t>Stik på ledningsnet, Konstruktioner</t>
  </si>
  <si>
    <t>Køretøjer, små lastvogne (&lt; 3.500 kg.)</t>
  </si>
  <si>
    <t xml:space="preserve">Afregningsmålere, mekaniske </t>
  </si>
  <si>
    <t>Danvand Ledningsdatabase</t>
  </si>
  <si>
    <t>SRO synkronisering Ifix til IGSS</t>
  </si>
  <si>
    <t>Etablering af DIVA</t>
  </si>
  <si>
    <t>Ledningsnet ≤ Ø50 mm</t>
  </si>
  <si>
    <t>Ø 250 mm &lt; Ledningsnet ≤ Ø 500mm</t>
  </si>
  <si>
    <t>Ventiler på ledningsnet ≤ Ø50 mm</t>
  </si>
  <si>
    <t>Ventiler på Ø 50mm &lt; Ledningsnet ≤ Ø110 mm</t>
  </si>
  <si>
    <t>Ventiler på Ø110 mm &lt; Ledningsnet ≤ Ø 250 mm</t>
  </si>
  <si>
    <t>Ventiler på Ø 250 mm &lt; Ledningsnet ≤ Ø 500mm</t>
  </si>
  <si>
    <t>SRO-brønd/kvarterbrønd/sektionsbrønd, Konstruktioner</t>
  </si>
  <si>
    <t>SRO-brønd/kvarterbrønd/sektionsbrønd, Mek./EL</t>
  </si>
  <si>
    <t>SRO-brønd/kvarterbrønd/sektionsbrønd, SRO</t>
  </si>
  <si>
    <t>Boring (inkl. etablering, forerør, filter og prøvepumpning)</t>
  </si>
  <si>
    <t>Slidlag på Endrup Vv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</si>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</sst>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36002620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5418092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1898846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212282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472667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8001887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1991383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1991383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-944376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0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-6516962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-103250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-7564588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2428682</v>
      </c>
      <c r="F28" s="78" t="s">
        <v>4</v>
      </c>
      <c r="G28" s="1">
        <f>IF(E28&lt;0,0,-E28)</f>
        <v>-2428682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15039</v>
      </c>
      <c r="F30" s="78" t="s">
        <v>4</v>
      </c>
      <c r="G30" s="57">
        <f>-$E$30</f>
        <v>-15039</v>
      </c>
      <c r="H30" s="78" t="s">
        <v>4</v>
      </c>
      <c r="I30" s="2"/>
    </row>
    <row r="31" spans="1:9" x14ac:dyDescent="0.25">
      <c r="A31" s="2"/>
      <c r="B31" s="95" t="s">
        <v>133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134</v>
      </c>
      <c r="C32" s="38"/>
      <c r="D32" s="39"/>
      <c r="E32" s="47">
        <v>25913676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789321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26702997</v>
      </c>
      <c r="F35" s="78" t="s">
        <v>4</v>
      </c>
      <c r="G35" s="57">
        <f>-E35</f>
        <v>-26702997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6855902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135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30587085.836759947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12825473.657219078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275126.23166519642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247029.21911374945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30064930.385981001</v>
      </c>
      <c r="F13" s="58" t="s">
        <v>4</v>
      </c>
      <c r="G13" s="57">
        <f>E13</f>
        <v>30064930.385981001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1681397.5</v>
      </c>
      <c r="F15" s="58" t="s">
        <v>4</v>
      </c>
      <c r="G15" s="57">
        <f>E15</f>
        <v>1681397.5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-759918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120478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-4035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780214.07000000007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136739.07000000007</v>
      </c>
      <c r="F21" s="58" t="s">
        <v>4</v>
      </c>
      <c r="G21" s="57">
        <f>E21</f>
        <v>136739.07000000007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6855902</v>
      </c>
      <c r="F23" s="58" t="s">
        <v>4</v>
      </c>
      <c r="G23" s="57">
        <f>E23</f>
        <v>6855902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38738968.955981001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30064930.385981001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7553932.412142219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9679306.3997935392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12825473.657219078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381824.61590195872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270370.28288803675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246160.31293884432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29930224.40605608</v>
      </c>
      <c r="F16" s="58" t="s">
        <v>4</v>
      </c>
      <c r="G16" s="57">
        <f>E16</f>
        <v>29930224.40605608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1681397.5</v>
      </c>
      <c r="F18" s="58" t="s">
        <v>4</v>
      </c>
      <c r="G18" s="57">
        <f>E18</f>
        <v>1681397.5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31611621.90605608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7834729.1999933543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9926882.9795475155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12825473.657219078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30587085.836759947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17761612.179540869</v>
      </c>
      <c r="H9" s="70" t="s">
        <v>4</v>
      </c>
      <c r="I9" s="2"/>
    </row>
    <row r="10" spans="1:9" x14ac:dyDescent="0.25">
      <c r="A10" s="2"/>
      <c r="B10" s="50" t="s">
        <v>136</v>
      </c>
      <c r="C10" s="45"/>
      <c r="D10" s="45"/>
      <c r="E10" s="45"/>
      <c r="F10" s="46"/>
      <c r="G10" s="47">
        <v>392544.95898782829</v>
      </c>
      <c r="H10" s="70" t="s">
        <v>4</v>
      </c>
      <c r="I10" s="2"/>
    </row>
    <row r="11" spans="1:9" x14ac:dyDescent="0.25">
      <c r="A11" s="2"/>
      <c r="B11" s="50" t="s">
        <v>137</v>
      </c>
      <c r="C11" s="45"/>
      <c r="D11" s="45"/>
      <c r="E11" s="45"/>
      <c r="F11" s="46"/>
      <c r="G11" s="47">
        <f>$G$9-$G$10</f>
        <v>17369067.220553041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1.5840011911499543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275126.23166519642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7834729.1999933543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156694.58399986709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9926882.9795475155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90334.635113882381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247029.21911374945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16051617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9326027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6725590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1681397.5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1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75</v>
      </c>
      <c r="E10" s="47">
        <v>26206</v>
      </c>
      <c r="F10" s="47">
        <f>E10/D10</f>
        <v>349.41333333333336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75</v>
      </c>
      <c r="E11" s="47">
        <v>111694</v>
      </c>
      <c r="F11" s="47">
        <f t="shared" ref="F11:F28" si="0">E11/D11</f>
        <v>1489.2533333333333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75</v>
      </c>
      <c r="E12" s="47">
        <v>251704</v>
      </c>
      <c r="F12" s="47">
        <f t="shared" si="0"/>
        <v>3356.0533333333333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5</v>
      </c>
      <c r="E13" s="47">
        <v>245758</v>
      </c>
      <c r="F13" s="47">
        <f t="shared" si="0"/>
        <v>49151.6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8</v>
      </c>
      <c r="E14" s="47">
        <v>1410323</v>
      </c>
      <c r="F14" s="47">
        <f t="shared" si="0"/>
        <v>176290.375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5</v>
      </c>
      <c r="E15" s="47">
        <v>488161</v>
      </c>
      <c r="F15" s="47">
        <f t="shared" si="0"/>
        <v>97632.2</v>
      </c>
      <c r="G15" s="70" t="s">
        <v>4</v>
      </c>
      <c r="H15" s="2"/>
    </row>
    <row r="16" spans="1:8" x14ac:dyDescent="0.25">
      <c r="A16" s="2"/>
      <c r="B16" s="86" t="s">
        <v>119</v>
      </c>
      <c r="C16" s="87">
        <v>2015</v>
      </c>
      <c r="D16" s="87">
        <v>5</v>
      </c>
      <c r="E16" s="47">
        <v>984023</v>
      </c>
      <c r="F16" s="47">
        <f t="shared" si="0"/>
        <v>196804.6</v>
      </c>
      <c r="G16" s="70" t="s">
        <v>4</v>
      </c>
      <c r="H16" s="2"/>
    </row>
    <row r="17" spans="1:8" x14ac:dyDescent="0.25">
      <c r="A17" s="2"/>
      <c r="B17" s="86" t="s">
        <v>120</v>
      </c>
      <c r="C17" s="87">
        <v>2015</v>
      </c>
      <c r="D17" s="87">
        <v>5</v>
      </c>
      <c r="E17" s="47">
        <v>163950</v>
      </c>
      <c r="F17" s="47">
        <f t="shared" si="0"/>
        <v>32790</v>
      </c>
      <c r="G17" s="70" t="s">
        <v>4</v>
      </c>
      <c r="H17" s="2"/>
    </row>
    <row r="18" spans="1:8" x14ac:dyDescent="0.25">
      <c r="A18" s="2"/>
      <c r="B18" s="86" t="s">
        <v>121</v>
      </c>
      <c r="C18" s="87">
        <v>2015</v>
      </c>
      <c r="D18" s="87">
        <v>75</v>
      </c>
      <c r="E18" s="47">
        <v>51506</v>
      </c>
      <c r="F18" s="47">
        <f t="shared" si="0"/>
        <v>686.74666666666667</v>
      </c>
      <c r="G18" s="70" t="s">
        <v>4</v>
      </c>
      <c r="H18" s="2"/>
    </row>
    <row r="19" spans="1:8" x14ac:dyDescent="0.25">
      <c r="A19" s="2"/>
      <c r="B19" s="86" t="s">
        <v>122</v>
      </c>
      <c r="C19" s="87">
        <v>2015</v>
      </c>
      <c r="D19" s="87">
        <v>75</v>
      </c>
      <c r="E19" s="47">
        <v>164107</v>
      </c>
      <c r="F19" s="47">
        <f t="shared" si="0"/>
        <v>2188.0933333333332</v>
      </c>
      <c r="G19" s="70" t="s">
        <v>4</v>
      </c>
      <c r="H19" s="2"/>
    </row>
    <row r="20" spans="1:8" x14ac:dyDescent="0.25">
      <c r="A20" s="2"/>
      <c r="B20" s="86" t="s">
        <v>123</v>
      </c>
      <c r="C20" s="87">
        <v>2015</v>
      </c>
      <c r="D20" s="87">
        <v>75</v>
      </c>
      <c r="E20" s="47">
        <v>1327002</v>
      </c>
      <c r="F20" s="47">
        <f t="shared" si="0"/>
        <v>17693.36</v>
      </c>
      <c r="G20" s="70" t="s">
        <v>4</v>
      </c>
      <c r="H20" s="2"/>
    </row>
    <row r="21" spans="1:8" x14ac:dyDescent="0.25">
      <c r="A21" s="2"/>
      <c r="B21" s="86" t="s">
        <v>124</v>
      </c>
      <c r="C21" s="87">
        <v>2015</v>
      </c>
      <c r="D21" s="87">
        <v>75</v>
      </c>
      <c r="E21" s="47">
        <v>123925</v>
      </c>
      <c r="F21" s="47">
        <f t="shared" si="0"/>
        <v>1652.3333333333333</v>
      </c>
      <c r="G21" s="70" t="s">
        <v>4</v>
      </c>
      <c r="H21" s="2"/>
    </row>
    <row r="22" spans="1:8" x14ac:dyDescent="0.25">
      <c r="A22" s="2"/>
      <c r="B22" s="86" t="s">
        <v>125</v>
      </c>
      <c r="C22" s="87">
        <v>2015</v>
      </c>
      <c r="D22" s="87">
        <v>75</v>
      </c>
      <c r="E22" s="47">
        <v>54721</v>
      </c>
      <c r="F22" s="47">
        <f t="shared" si="0"/>
        <v>729.61333333333334</v>
      </c>
      <c r="G22" s="70" t="s">
        <v>4</v>
      </c>
      <c r="H22" s="2"/>
    </row>
    <row r="23" spans="1:8" x14ac:dyDescent="0.25">
      <c r="A23" s="2"/>
      <c r="B23" s="86" t="s">
        <v>126</v>
      </c>
      <c r="C23" s="87">
        <v>2015</v>
      </c>
      <c r="D23" s="87">
        <v>75</v>
      </c>
      <c r="E23" s="47">
        <v>41472</v>
      </c>
      <c r="F23" s="47">
        <f t="shared" si="0"/>
        <v>552.96</v>
      </c>
      <c r="G23" s="70" t="s">
        <v>4</v>
      </c>
      <c r="H23" s="2"/>
    </row>
    <row r="24" spans="1:8" x14ac:dyDescent="0.25">
      <c r="A24" s="2"/>
      <c r="B24" s="86" t="s">
        <v>127</v>
      </c>
      <c r="C24" s="87">
        <v>2015</v>
      </c>
      <c r="D24" s="87">
        <v>50</v>
      </c>
      <c r="E24" s="47">
        <v>887875</v>
      </c>
      <c r="F24" s="47">
        <f t="shared" si="0"/>
        <v>17757.5</v>
      </c>
      <c r="G24" s="70" t="s">
        <v>4</v>
      </c>
      <c r="H24" s="2"/>
    </row>
    <row r="25" spans="1:8" x14ac:dyDescent="0.25">
      <c r="A25" s="2"/>
      <c r="B25" s="86" t="s">
        <v>128</v>
      </c>
      <c r="C25" s="87">
        <v>2015</v>
      </c>
      <c r="D25" s="87">
        <v>15</v>
      </c>
      <c r="E25" s="47">
        <v>166477</v>
      </c>
      <c r="F25" s="47">
        <f t="shared" si="0"/>
        <v>11098.466666666667</v>
      </c>
      <c r="G25" s="70" t="s">
        <v>4</v>
      </c>
      <c r="H25" s="2"/>
    </row>
    <row r="26" spans="1:8" x14ac:dyDescent="0.25">
      <c r="A26" s="2"/>
      <c r="B26" s="86" t="s">
        <v>129</v>
      </c>
      <c r="C26" s="87">
        <v>2015</v>
      </c>
      <c r="D26" s="87">
        <v>10</v>
      </c>
      <c r="E26" s="47">
        <v>55492</v>
      </c>
      <c r="F26" s="47">
        <f t="shared" si="0"/>
        <v>5549.2</v>
      </c>
      <c r="G26" s="70" t="s">
        <v>4</v>
      </c>
      <c r="H26" s="2"/>
    </row>
    <row r="27" spans="1:8" x14ac:dyDescent="0.25">
      <c r="A27" s="2"/>
      <c r="B27" s="86" t="s">
        <v>130</v>
      </c>
      <c r="C27" s="87">
        <v>2015</v>
      </c>
      <c r="D27" s="87">
        <v>30</v>
      </c>
      <c r="E27" s="47">
        <v>279491</v>
      </c>
      <c r="F27" s="47">
        <f t="shared" si="0"/>
        <v>9316.3666666666668</v>
      </c>
      <c r="G27" s="70" t="s">
        <v>4</v>
      </c>
      <c r="H27" s="2"/>
    </row>
    <row r="28" spans="1:8" x14ac:dyDescent="0.25">
      <c r="A28" s="2"/>
      <c r="B28" s="86" t="s">
        <v>131</v>
      </c>
      <c r="C28" s="87">
        <v>2015</v>
      </c>
      <c r="D28" s="87">
        <v>10</v>
      </c>
      <c r="E28" s="47">
        <v>70189</v>
      </c>
      <c r="F28" s="47">
        <f t="shared" si="0"/>
        <v>7018.9</v>
      </c>
      <c r="G28" s="70" t="s">
        <v>4</v>
      </c>
      <c r="H28" s="2"/>
    </row>
    <row r="29" spans="1:8" x14ac:dyDescent="0.25">
      <c r="A29" s="2"/>
      <c r="B29" s="34" t="s">
        <v>132</v>
      </c>
      <c r="C29" s="35"/>
      <c r="D29" s="35"/>
      <c r="E29" s="36"/>
      <c r="F29" s="63">
        <f>SUM(F10:F28)</f>
        <v>632107.03500000003</v>
      </c>
      <c r="G29" s="64" t="s">
        <v>4</v>
      </c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  <row r="56" spans="1:8" x14ac:dyDescent="0.25">
      <c r="A56" s="32"/>
      <c r="B56" s="32"/>
      <c r="C56" s="32"/>
      <c r="D56" s="32"/>
      <c r="E56" s="32"/>
      <c r="F56" s="32"/>
      <c r="G56" s="32"/>
      <c r="H56" s="32"/>
    </row>
    <row r="57" spans="1:8" x14ac:dyDescent="0.25">
      <c r="A57" s="32"/>
      <c r="B57" s="32"/>
      <c r="C57" s="32"/>
      <c r="D57" s="32"/>
      <c r="E57" s="32"/>
      <c r="F57" s="32"/>
      <c r="G57" s="32"/>
      <c r="H57" s="32"/>
    </row>
    <row r="58" spans="1:8" x14ac:dyDescent="0.25">
      <c r="A58" s="32"/>
      <c r="B58" s="32"/>
      <c r="C58" s="32"/>
      <c r="D58" s="32"/>
      <c r="E58" s="32"/>
      <c r="F58" s="32"/>
      <c r="G58" s="32"/>
      <c r="H58" s="32"/>
    </row>
    <row r="59" spans="1:8" x14ac:dyDescent="0.25">
      <c r="A59" s="32"/>
      <c r="B59" s="32"/>
      <c r="C59" s="32"/>
      <c r="D59" s="32"/>
      <c r="E59" s="32"/>
      <c r="F59" s="32"/>
      <c r="G59" s="32"/>
      <c r="H59" s="32"/>
    </row>
    <row r="60" spans="1:8" x14ac:dyDescent="0.25">
      <c r="A60" s="32"/>
      <c r="B60" s="32"/>
      <c r="C60" s="32"/>
      <c r="D60" s="32"/>
      <c r="E60" s="32"/>
      <c r="F60" s="32"/>
      <c r="G60" s="32"/>
      <c r="H60" s="32"/>
    </row>
    <row r="61" spans="1:8" x14ac:dyDescent="0.25">
      <c r="A61" s="32"/>
      <c r="B61" s="32"/>
      <c r="C61" s="32"/>
      <c r="D61" s="32"/>
      <c r="E61" s="32"/>
      <c r="F61" s="32"/>
      <c r="G61" s="32"/>
      <c r="H61" s="32"/>
    </row>
  </sheetData>
  <sheetProtection password="DFE9" sheet="1" objects="1" scenarios="1"/>
  <mergeCells count="4">
    <mergeCell ref="B29:E2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12822082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13582000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-759918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678478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558000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120478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295965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300000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-4035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236333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247667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2015'!F29</f>
        <v>632107.03500000003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780214.07000000007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2018-08-10T08:43:20Z</dcterms:modified>
</cp:coreProperties>
</file>