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 activeTab="2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0" i="11"/>
  <c r="F13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8" i="2"/>
  <c r="E11" i="4" l="1"/>
  <c r="E15" i="4"/>
  <c r="E9" i="2"/>
  <c r="G9" i="8"/>
  <c r="E11" i="2" s="1"/>
  <c r="E10" i="4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<sst xmlns="http://schemas.openxmlformats.org/spreadsheetml/2006/main" count="236" uniqueCount="122">
  <si>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</si>
  <si>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</si>
  <si>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</si>
  <si>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</si>
  <si>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</si>
  <si>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</si>
  <si>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</si>
  <si>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</si>
  <si>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</si>
  <si>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</si>
  <si>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</si>
  <si>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</si>
  <si>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</si>
  <si>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</si>
  <si>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</si>
  <si>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</si>
  <si>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</si>
  <si>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</si>
  <si>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</si>
  <si>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</si>
  <si>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</si>
  <si>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</si>
  <si>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</si>
  <si>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</si>
  <si>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</si>
  <si>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</si>
  <si>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</si>
  <si>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</si>
  <si>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</si>
  <si>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</si>
  <si>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</si>
  <si>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</si>
  <si>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</si>
  <si>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</si>
  <si>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</si>
  <si>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</si>
  <si>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</si>
  <si>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</si>
  <si>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</si>
  <si>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</si>
  <si>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</si>
  <si>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</si>
  <si>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</si>
  <si>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</si>
  <si>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</si>
  <si>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</si>
  <si>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</si>
  <si>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</si>
  <si>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</si>
  <si>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</si>
  <si>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</si>
  <si>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</si>
  <si>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</si>
  <si>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</si>
  <si>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</si>
  <si>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</si>
  <si>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</si>
  <si>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</si>
  <si>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</si>
  <si>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</si>
  <si>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</si>
  <si>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</si>
  <si>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</si>
  <si>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</si>
  <si>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</si>
  <si>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</si>
  <si>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</si>
  <si>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</si>
  <si>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</si>
  <si>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</si>
  <si>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</si>
  <si>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</si>
  <si>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</si>
  <si>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</si>
  <si>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</si>
  <si>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</si>
  <si>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</si>
  <si>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</si>
  <si>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</si>
  <si>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</si>
  <si>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</si>
  <si>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</si>
  <si>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</si>
  <si>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</si>
  <si>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</si>
  <si>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</si>
  <si>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</si>
  <si>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</si>
  <si>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</si>
  <si>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</si>
  <si>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</si>
  <si>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</si>
  <si>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</si>
  <si>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</si>
  <si>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</si>
  <si>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</si>
  <si>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</si>
  <si>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</si>
  <si>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</si>
  <si>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</si>
  <si>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</si>
  <si>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</si>
  <si>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</si>
  <si>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</si>
  <si>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</si>
  <si>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</si>
  <si>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</si>
  <si>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</si>
  <si>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</si>
  <si>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</si>
  <si>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</si>
  <si>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</si>
  <si>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</si>
  <si>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250 mm &lt; Ledningsnet ≤ Ø 500mm</t>
  </si>
  <si>
    <t>Afregningsmålere, elektroniske ≤ Ø 110mm (Qn 10)</t>
  </si>
  <si>
    <t>Elektronisk kort, Smart Asset View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</si>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</sst>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16774608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4131470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136572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-205691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428267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4490618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159340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61880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221220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-150000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-3599338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-131105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-3880443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831395</v>
      </c>
      <c r="F28" s="78" t="s">
        <v>4</v>
      </c>
      <c r="G28" s="1">
        <f>IF(E28&lt;0,0,-E28)</f>
        <v>-831395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13561</v>
      </c>
      <c r="F30" s="78" t="s">
        <v>4</v>
      </c>
      <c r="G30" s="57">
        <f>-$E$30</f>
        <v>-13561</v>
      </c>
      <c r="H30" s="78" t="s">
        <v>4</v>
      </c>
      <c r="I30" s="2"/>
    </row>
    <row r="31" spans="1:9" x14ac:dyDescent="0.25">
      <c r="A31" s="2"/>
      <c r="B31" s="95" t="s">
        <v>117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118</v>
      </c>
      <c r="C32" s="38"/>
      <c r="D32" s="39"/>
      <c r="E32" s="47">
        <v>12383782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636808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13020590</v>
      </c>
      <c r="F35" s="78" t="s">
        <v>4</v>
      </c>
      <c r="G35" s="57">
        <f>-E35</f>
        <v>-13020590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2909062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119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16727957.636733275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7119355.4931871472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69175.013910011694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135139.02799946995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16523643.594823793</v>
      </c>
      <c r="F13" s="58" t="s">
        <v>4</v>
      </c>
      <c r="G13" s="57">
        <f>E13</f>
        <v>16523643.594823793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-468933.25999999978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129098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-77338.009999999995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-127196.38466666662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-544369.65466666641</v>
      </c>
      <c r="F21" s="58" t="s">
        <v>4</v>
      </c>
      <c r="G21" s="57">
        <f>E21</f>
        <v>-544369.65466666641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2909062</v>
      </c>
      <c r="F23" s="58" t="s">
        <v>4</v>
      </c>
      <c r="G23" s="57">
        <f>E23</f>
        <v>2909062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18888335.940157127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tabSelected="1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16523643.594823793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4256676.3202026412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5146493.6950887647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7119355.4931871472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209850.27365426216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68562.511231255383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134643.77952282084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16530287.577723978</v>
      </c>
      <c r="F16" s="58" t="s">
        <v>4</v>
      </c>
      <c r="G16" s="57">
        <f>E16</f>
        <v>16530287.577723978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16530287.577723978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4376215.4580917591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5232386.6854543695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7119355.4931871472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16727957.636733275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9608602.1435461268</v>
      </c>
      <c r="H9" s="70" t="s">
        <v>4</v>
      </c>
      <c r="I9" s="2"/>
    </row>
    <row r="10" spans="1:9" x14ac:dyDescent="0.25">
      <c r="A10" s="2"/>
      <c r="B10" s="50" t="s">
        <v>120</v>
      </c>
      <c r="C10" s="45"/>
      <c r="D10" s="45"/>
      <c r="E10" s="45"/>
      <c r="F10" s="46"/>
      <c r="G10" s="47">
        <v>152835.01246280415</v>
      </c>
      <c r="H10" s="70" t="s">
        <v>4</v>
      </c>
      <c r="I10" s="2"/>
    </row>
    <row r="11" spans="1:9" x14ac:dyDescent="0.25">
      <c r="A11" s="2"/>
      <c r="B11" s="50" t="s">
        <v>121</v>
      </c>
      <c r="C11" s="45"/>
      <c r="D11" s="45"/>
      <c r="E11" s="45"/>
      <c r="F11" s="46"/>
      <c r="G11" s="47">
        <f>$G$9-$G$10</f>
        <v>9455767.1310833227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0.73156427131773594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69175.013910011694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4376215.4580917591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87524.309161835175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5232386.6854543695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47614.718837634762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135139.02799946995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322344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322344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1884578</v>
      </c>
      <c r="F10" s="47">
        <f>E10/D10</f>
        <v>25127.706666666665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1673614.01</v>
      </c>
      <c r="F11" s="47">
        <f t="shared" ref="F11:F12" si="0">E11/D11</f>
        <v>167361.40100000001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5</v>
      </c>
      <c r="E12" s="47">
        <v>41146</v>
      </c>
      <c r="F12" s="47">
        <f t="shared" si="0"/>
        <v>8229.2000000000007</v>
      </c>
      <c r="G12" s="70" t="s">
        <v>4</v>
      </c>
      <c r="H12" s="2"/>
    </row>
    <row r="13" spans="1:8" x14ac:dyDescent="0.25">
      <c r="A13" s="2"/>
      <c r="B13" s="34" t="s">
        <v>116</v>
      </c>
      <c r="C13" s="35"/>
      <c r="D13" s="35"/>
      <c r="E13" s="36"/>
      <c r="F13" s="63">
        <f>SUM(F10:F12)</f>
        <v>200718.30766666669</v>
      </c>
      <c r="G13" s="64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32"/>
      <c r="B18" s="32"/>
      <c r="C18" s="32"/>
      <c r="D18" s="32"/>
      <c r="E18" s="32"/>
      <c r="F18" s="32"/>
      <c r="G18" s="32"/>
      <c r="H18" s="32"/>
    </row>
    <row r="19" spans="1:8" x14ac:dyDescent="0.25">
      <c r="A19" s="32"/>
      <c r="B19" s="32"/>
      <c r="C19" s="32"/>
      <c r="D19" s="32"/>
      <c r="E19" s="32"/>
      <c r="F19" s="32"/>
      <c r="G19" s="32"/>
      <c r="H19" s="32"/>
    </row>
    <row r="20" spans="1:8" x14ac:dyDescent="0.25">
      <c r="A20" s="32"/>
      <c r="B20" s="32"/>
      <c r="C20" s="32"/>
      <c r="D20" s="32"/>
      <c r="E20" s="32"/>
      <c r="F20" s="32"/>
      <c r="G20" s="32"/>
      <c r="H20" s="32"/>
    </row>
    <row r="21" spans="1:8" x14ac:dyDescent="0.25">
      <c r="A21" s="32"/>
      <c r="B21" s="32"/>
      <c r="C21" s="32"/>
      <c r="D21" s="32"/>
      <c r="E21" s="32"/>
      <c r="F21" s="32"/>
      <c r="G21" s="32"/>
      <c r="H21" s="3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7127149.7400000002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7596083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-468933.25999999978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129098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129098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77661.990000000005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155000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-77338.009999999995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188833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339800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2015'!F13</f>
        <v>200718.30766666669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-127196.38466666662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2018-08-09T12:59:59Z</dcterms:modified>
</cp:coreProperties>
</file>