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75" windowWidth="20730" windowHeight="1170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27" i="11"/>
  <c r="F10" i="11"/>
  <c r="F28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8" i="2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<sst xmlns="http://schemas.openxmlformats.org/spreadsheetml/2006/main" count="266" uniqueCount="137">
  <si>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</si>
  <si>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</si>
  <si>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</si>
  <si>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</si>
  <si>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</si>
  <si>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</si>
  <si>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</si>
  <si>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</si>
  <si>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</si>
  <si>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</si>
  <si>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</si>
  <si>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</si>
  <si>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</si>
  <si>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</si>
  <si>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</si>
  <si>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</si>
  <si>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</si>
  <si>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</si>
  <si>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</si>
  <si>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</si>
  <si>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</si>
  <si>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</si>
  <si>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</si>
  <si>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</si>
  <si>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</si>
  <si>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</si>
  <si>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</si>
  <si>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</si>
  <si>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</si>
  <si>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</si>
  <si>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</si>
  <si>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</si>
  <si>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</si>
  <si>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</si>
  <si>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</si>
  <si>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</si>
  <si>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</si>
  <si>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</si>
  <si>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</si>
  <si>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</si>
  <si>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</si>
  <si>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</si>
  <si>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</si>
  <si>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</si>
  <si>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</si>
  <si>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</si>
  <si>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</si>
  <si>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</si>
  <si>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</si>
  <si>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</si>
  <si>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</si>
  <si>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</si>
  <si>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</si>
  <si>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</si>
  <si>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</si>
  <si>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</si>
  <si>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</si>
  <si>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</si>
  <si>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</si>
  <si>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</si>
  <si>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</si>
  <si>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</si>
  <si>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</si>
  <si>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</si>
  <si>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</si>
  <si>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</si>
  <si>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</si>
  <si>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</si>
  <si>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</si>
  <si>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</si>
  <si>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</si>
  <si>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</si>
  <si>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</si>
  <si>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</si>
  <si>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</si>
  <si>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</si>
  <si>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</si>
  <si>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</si>
  <si>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</si>
  <si>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</si>
  <si>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</si>
  <si>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</si>
  <si>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</si>
  <si>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</si>
  <si>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</si>
  <si>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</si>
  <si>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</si>
  <si>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</si>
  <si>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</si>
  <si>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</si>
  <si>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</si>
  <si>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</si>
  <si>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</si>
  <si>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</si>
  <si>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</si>
  <si>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</si>
  <si>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</si>
  <si>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</si>
  <si>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</si>
  <si>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</si>
  <si>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</si>
  <si>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</si>
  <si>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</si>
  <si>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</si>
  <si>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</si>
  <si>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</si>
  <si>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</si>
  <si>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</si>
  <si>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</si>
  <si>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</si>
  <si>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</si>
  <si>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</si>
  <si>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</si>
  <si>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Arbejdsplads</t>
  </si>
  <si>
    <t>Boring (inkl. etablering, forerør, filter og prøvepumpning)</t>
  </si>
  <si>
    <t>Elanlæg</t>
  </si>
  <si>
    <t>Elanlæg - vandværk</t>
  </si>
  <si>
    <t xml:space="preserve">Erstatninger (OBS ingen øst-tillæg eller øvrige tillæg) </t>
  </si>
  <si>
    <t>Hegn</t>
  </si>
  <si>
    <t>Instrumenter (flowmåler+tryk transducer+alarmer)</t>
  </si>
  <si>
    <t>Pumpe inkl. stigrør og forerørsforsejlinger mv.</t>
  </si>
  <si>
    <t>Råvandsstation komplet montering og boringshus/tørbrønd</t>
  </si>
  <si>
    <t>SRO anlæg</t>
  </si>
  <si>
    <t>SRO-anlæg, vandværk</t>
  </si>
  <si>
    <t>SRO-brønd/kvarterbrønd/sektionsbrønd, Konstruktioner</t>
  </si>
  <si>
    <t>SRO-brønd/kvarterbrønd/sektionsbrønd, Mek./EL</t>
  </si>
  <si>
    <t>SRO-brønd/kvarterbrønd/sektionsbrønd, SRO</t>
  </si>
  <si>
    <t>Ventiler på Ø 50mm &lt; Ledningsnet ≤ Ø110 mm</t>
  </si>
  <si>
    <t>Ø 50mm &lt; Ledningsnet ≤ Ø110 mm</t>
  </si>
  <si>
    <t>Ø110 mm &lt; Ledningsnet ≤ Ø 250 mm</t>
  </si>
  <si>
    <t>Ø 250 mm &lt; Ledningsnet ≤ Ø 500mm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</si>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</sst>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29414217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4975614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3914408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-724437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516667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8682252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0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-7263845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-5984177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-925361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-14173383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-5491131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510453</v>
      </c>
      <c r="F30" s="78" t="s">
        <v>4</v>
      </c>
      <c r="G30" s="57">
        <f>-$E$30</f>
        <v>-510453</v>
      </c>
      <c r="H30" s="78" t="s">
        <v>4</v>
      </c>
      <c r="I30" s="2"/>
    </row>
    <row r="31" spans="1:9" x14ac:dyDescent="0.25">
      <c r="A31" s="2"/>
      <c r="B31" s="95" t="s">
        <v>132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133</v>
      </c>
      <c r="C32" s="38"/>
      <c r="D32" s="39"/>
      <c r="E32" s="47">
        <v>27588975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27588975</v>
      </c>
      <c r="F35" s="78" t="s">
        <v>4</v>
      </c>
      <c r="G35" s="57">
        <f>-E35</f>
        <v>-27588975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1314789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134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28195177.454307619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8467753.6990651786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391711.55751833844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260171.23161698587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27543294.665172298</v>
      </c>
      <c r="F13" s="58" t="s">
        <v>4</v>
      </c>
      <c r="G13" s="57">
        <f>E13</f>
        <v>27543294.665172298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-568787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-228548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-89031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152648.03760000004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-733717.96239999996</v>
      </c>
      <c r="F21" s="58" t="s">
        <v>4</v>
      </c>
      <c r="G21" s="57">
        <f>E21</f>
        <v>-733717.96239999996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1314789</v>
      </c>
      <c r="F23" s="58" t="s">
        <v>4</v>
      </c>
      <c r="G23" s="57">
        <f>E23</f>
        <v>1314789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28124365.702772297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27543294.665172298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7103266.8281200444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11969437.220400561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8467753.6990651786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349799.84224768815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383540.51921647158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259444.26102712058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27250109.727176394</v>
      </c>
      <c r="F16" s="58" t="s">
        <v>4</v>
      </c>
      <c r="G16" s="57">
        <f>E16</f>
        <v>27250109.727176394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27250109.727176394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7399236.2792917127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12328187.475950727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8467753.6990651786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28195177.454307619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19727423.755242441</v>
      </c>
      <c r="H9" s="70" t="s">
        <v>4</v>
      </c>
      <c r="I9" s="2"/>
    </row>
    <row r="10" spans="1:9" x14ac:dyDescent="0.25">
      <c r="A10" s="2"/>
      <c r="B10" s="50" t="s">
        <v>135</v>
      </c>
      <c r="C10" s="45"/>
      <c r="D10" s="45"/>
      <c r="E10" s="45"/>
      <c r="F10" s="46"/>
      <c r="G10" s="47">
        <v>141845.87932552054</v>
      </c>
      <c r="H10" s="70" t="s">
        <v>4</v>
      </c>
      <c r="I10" s="2"/>
    </row>
    <row r="11" spans="1:9" x14ac:dyDescent="0.25">
      <c r="A11" s="2"/>
      <c r="B11" s="50" t="s">
        <v>136</v>
      </c>
      <c r="C11" s="45"/>
      <c r="D11" s="45"/>
      <c r="E11" s="45"/>
      <c r="F11" s="46"/>
      <c r="G11" s="47">
        <f>$G$9-$G$10</f>
        <v>19585577.875916921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391711.55751833844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7399236.2792917127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147984.72558583424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12328187.475950727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112186.50603115161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260171.23161698587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-977759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-977759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5</v>
      </c>
      <c r="E10" s="47">
        <v>357021.5</v>
      </c>
      <c r="F10" s="47">
        <f>E10/D10</f>
        <v>71404.3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30</v>
      </c>
      <c r="E11" s="47">
        <v>766960.37</v>
      </c>
      <c r="F11" s="47">
        <f t="shared" ref="F11:F27" si="0">E11/D11</f>
        <v>25565.345666666668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20</v>
      </c>
      <c r="E12" s="47">
        <v>52221.18</v>
      </c>
      <c r="F12" s="47">
        <f t="shared" si="0"/>
        <v>2611.0590000000002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25</v>
      </c>
      <c r="E13" s="47">
        <v>366851.4</v>
      </c>
      <c r="F13" s="47">
        <f t="shared" si="0"/>
        <v>14674.056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30</v>
      </c>
      <c r="E14" s="47">
        <v>389907.72</v>
      </c>
      <c r="F14" s="47">
        <f t="shared" si="0"/>
        <v>12996.923999999999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15</v>
      </c>
      <c r="E15" s="47">
        <v>8484.07</v>
      </c>
      <c r="F15" s="47">
        <f t="shared" si="0"/>
        <v>565.60466666666662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10</v>
      </c>
      <c r="E16" s="47">
        <v>191185.23</v>
      </c>
      <c r="F16" s="47">
        <f t="shared" si="0"/>
        <v>19118.523000000001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15</v>
      </c>
      <c r="E17" s="47">
        <v>140835.64000000001</v>
      </c>
      <c r="F17" s="47">
        <f t="shared" si="0"/>
        <v>9389.0426666666681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30</v>
      </c>
      <c r="E18" s="47">
        <v>108596.16</v>
      </c>
      <c r="F18" s="47">
        <f t="shared" si="0"/>
        <v>3619.8720000000003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10</v>
      </c>
      <c r="E19" s="47">
        <v>153052.71</v>
      </c>
      <c r="F19" s="47">
        <f t="shared" si="0"/>
        <v>15305.270999999999</v>
      </c>
      <c r="G19" s="70" t="s">
        <v>4</v>
      </c>
      <c r="H19" s="2"/>
    </row>
    <row r="20" spans="1:8" x14ac:dyDescent="0.25">
      <c r="A20" s="2"/>
      <c r="B20" s="86" t="s">
        <v>123</v>
      </c>
      <c r="C20" s="87">
        <v>2015</v>
      </c>
      <c r="D20" s="87">
        <v>10</v>
      </c>
      <c r="E20" s="47">
        <v>153052.71</v>
      </c>
      <c r="F20" s="47">
        <f t="shared" si="0"/>
        <v>15305.270999999999</v>
      </c>
      <c r="G20" s="70" t="s">
        <v>4</v>
      </c>
      <c r="H20" s="2"/>
    </row>
    <row r="21" spans="1:8" x14ac:dyDescent="0.25">
      <c r="A21" s="2"/>
      <c r="B21" s="86" t="s">
        <v>124</v>
      </c>
      <c r="C21" s="87">
        <v>2015</v>
      </c>
      <c r="D21" s="87">
        <v>50</v>
      </c>
      <c r="E21" s="47">
        <v>548954.94999999995</v>
      </c>
      <c r="F21" s="47">
        <f t="shared" si="0"/>
        <v>10979.098999999998</v>
      </c>
      <c r="G21" s="70" t="s">
        <v>4</v>
      </c>
      <c r="H21" s="2"/>
    </row>
    <row r="22" spans="1:8" x14ac:dyDescent="0.25">
      <c r="A22" s="2"/>
      <c r="B22" s="86" t="s">
        <v>125</v>
      </c>
      <c r="C22" s="87">
        <v>2015</v>
      </c>
      <c r="D22" s="87">
        <v>15</v>
      </c>
      <c r="E22" s="47">
        <v>50046.28</v>
      </c>
      <c r="F22" s="47">
        <f t="shared" si="0"/>
        <v>3336.4186666666665</v>
      </c>
      <c r="G22" s="70" t="s">
        <v>4</v>
      </c>
      <c r="H22" s="2"/>
    </row>
    <row r="23" spans="1:8" x14ac:dyDescent="0.25">
      <c r="A23" s="2"/>
      <c r="B23" s="86" t="s">
        <v>126</v>
      </c>
      <c r="C23" s="87">
        <v>2015</v>
      </c>
      <c r="D23" s="87">
        <v>10</v>
      </c>
      <c r="E23" s="47">
        <v>120515.68</v>
      </c>
      <c r="F23" s="47">
        <f t="shared" si="0"/>
        <v>12051.567999999999</v>
      </c>
      <c r="G23" s="70" t="s">
        <v>4</v>
      </c>
      <c r="H23" s="2"/>
    </row>
    <row r="24" spans="1:8" x14ac:dyDescent="0.25">
      <c r="A24" s="2"/>
      <c r="B24" s="86" t="s">
        <v>127</v>
      </c>
      <c r="C24" s="87">
        <v>2015</v>
      </c>
      <c r="D24" s="87">
        <v>75</v>
      </c>
      <c r="E24" s="47">
        <v>1044075.62</v>
      </c>
      <c r="F24" s="47">
        <f t="shared" si="0"/>
        <v>13921.008266666666</v>
      </c>
      <c r="G24" s="70" t="s">
        <v>4</v>
      </c>
      <c r="H24" s="2"/>
    </row>
    <row r="25" spans="1:8" x14ac:dyDescent="0.25">
      <c r="A25" s="2"/>
      <c r="B25" s="86" t="s">
        <v>128</v>
      </c>
      <c r="C25" s="87">
        <v>2015</v>
      </c>
      <c r="D25" s="87">
        <v>75</v>
      </c>
      <c r="E25" s="47">
        <v>3209769.9</v>
      </c>
      <c r="F25" s="47">
        <f t="shared" si="0"/>
        <v>42796.932000000001</v>
      </c>
      <c r="G25" s="70" t="s">
        <v>4</v>
      </c>
      <c r="H25" s="2"/>
    </row>
    <row r="26" spans="1:8" x14ac:dyDescent="0.25">
      <c r="A26" s="2"/>
      <c r="B26" s="86" t="s">
        <v>129</v>
      </c>
      <c r="C26" s="87">
        <v>2015</v>
      </c>
      <c r="D26" s="87">
        <v>75</v>
      </c>
      <c r="E26" s="47">
        <v>195464.21</v>
      </c>
      <c r="F26" s="47">
        <f t="shared" si="0"/>
        <v>2606.1894666666667</v>
      </c>
      <c r="G26" s="70" t="s">
        <v>4</v>
      </c>
      <c r="H26" s="2"/>
    </row>
    <row r="27" spans="1:8" x14ac:dyDescent="0.25">
      <c r="A27" s="2"/>
      <c r="B27" s="86" t="s">
        <v>130</v>
      </c>
      <c r="C27" s="87">
        <v>2015</v>
      </c>
      <c r="D27" s="87">
        <v>75</v>
      </c>
      <c r="E27" s="47">
        <v>130802.58</v>
      </c>
      <c r="F27" s="47">
        <f t="shared" si="0"/>
        <v>1744.0344</v>
      </c>
      <c r="G27" s="70" t="s">
        <v>4</v>
      </c>
      <c r="H27" s="2"/>
    </row>
    <row r="28" spans="1:8" x14ac:dyDescent="0.25">
      <c r="A28" s="2"/>
      <c r="B28" s="34" t="s">
        <v>131</v>
      </c>
      <c r="C28" s="35"/>
      <c r="D28" s="35"/>
      <c r="E28" s="36"/>
      <c r="F28" s="63">
        <f>SUM(F10:F27)</f>
        <v>277990.51880000002</v>
      </c>
      <c r="G28" s="64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8602155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9170942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-568787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2710252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2938800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-228548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110969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0">
        <v>200000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-89031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203333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200000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2015'!F28</f>
        <v>277990.51880000002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152648.03760000004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2018-08-10T05:33:29Z</dcterms:modified>
</cp:coreProperties>
</file>