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75" windowWidth="20730" windowHeight="1170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21" i="11" l="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22" i="11"/>
  <c r="F10" i="11"/>
  <c r="F23" i="11" s="1"/>
  <c r="G29" i="12" s="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6" i="4"/>
  <c r="G16" i="4" l="1"/>
  <c r="G19" i="4" s="1"/>
</calcChain>
</file>

<file path=xl/sharedStrings.xml><?xml version="1.0" encoding="utf-8"?>
<sst xmlns="http://schemas.openxmlformats.org/spreadsheetml/2006/main" count="256" uniqueCount="132">
  <si>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</si>
  <si>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</si>
  <si>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</si>
  <si>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</si>
  <si>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</si>
  <si>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</si>
  <si>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</si>
  <si>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</si>
  <si>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</si>
  <si>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</si>
  <si>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</si>
  <si>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</si>
  <si>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</si>
  <si>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</si>
  <si>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</si>
  <si>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</si>
  <si>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</si>
  <si>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</si>
  <si>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</si>
  <si>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</si>
  <si>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</si>
  <si>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</si>
  <si>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</si>
  <si>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</si>
  <si>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</si>
  <si>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</si>
  <si>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</si>
  <si>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</si>
  <si>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</si>
  <si>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</si>
  <si>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</si>
  <si>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</si>
  <si>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</si>
  <si>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</si>
  <si>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</si>
  <si>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</si>
  <si>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</si>
  <si>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</si>
  <si>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</si>
  <si>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</si>
  <si>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</si>
  <si>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</si>
  <si>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</si>
  <si>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</si>
  <si>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</si>
  <si>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</si>
  <si>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</si>
  <si>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</si>
  <si>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</si>
  <si>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</si>
  <si>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</si>
  <si>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</si>
  <si>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</si>
  <si>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</si>
  <si>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</si>
  <si>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</si>
  <si>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</si>
  <si>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</si>
  <si>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</si>
  <si>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</si>
  <si>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</si>
  <si>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</si>
  <si>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</si>
  <si>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</si>
  <si>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</si>
  <si>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</si>
  <si>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</si>
  <si>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</si>
  <si>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</si>
  <si>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</si>
  <si>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</si>
  <si>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</si>
  <si>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</si>
  <si>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</si>
  <si>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</si>
  <si>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</si>
  <si>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</si>
  <si>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</si>
  <si>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</si>
  <si>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</si>
  <si>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</si>
  <si>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</si>
  <si>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</si>
  <si>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</si>
  <si>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</si>
  <si>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</si>
  <si>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</si>
  <si>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</si>
  <si>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</si>
  <si>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</si>
  <si>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</si>
  <si>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</si>
  <si>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</si>
  <si>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</si>
  <si>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</si>
  <si>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</si>
  <si>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</si>
  <si>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</si>
  <si>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</si>
  <si>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</si>
  <si>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</si>
  <si>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</si>
  <si>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</si>
  <si>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</si>
  <si>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</si>
  <si>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</si>
  <si>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</si>
  <si>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</si>
  <si>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</si>
  <si>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</si>
  <si>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</si>
  <si>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</si>
  <si>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</si>
  <si>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Hegn</t>
  </si>
  <si>
    <t>SRO-anlæg, vandværk</t>
  </si>
  <si>
    <t>Etageareal vandbehandlingsbygning</t>
  </si>
  <si>
    <t>Bygning for trykforøgere</t>
  </si>
  <si>
    <t>Ledningsnet ≤ Ø50 mm</t>
  </si>
  <si>
    <t>Ø 50mm &lt; Ledningsnet ≤ Ø110 mm</t>
  </si>
  <si>
    <t>Ø110 mm &lt; Ledningsnet ≤ Ø 250 mm</t>
  </si>
  <si>
    <t>Stik på ledningsnet, Konstruktioner</t>
  </si>
  <si>
    <t>Ventiler på ledningsnet ≤ Ø50 mm</t>
  </si>
  <si>
    <t>Ventiler på Ø 50mm &lt; Ledningsnet ≤ Ø110 mm</t>
  </si>
  <si>
    <t>Ventiler på Ø110 mm &lt; Ledningsnet ≤ Ø 250 mm</t>
  </si>
  <si>
    <t>Afregningsmålere, elektroniske ≤ Ø 110mm (Qn 10)</t>
  </si>
  <si>
    <t>Arbejdsplads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</si>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</sst>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50382310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13830009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1602316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-40903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2296667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17688089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853811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853811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0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-7497230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-3472485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-10969715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7572185</v>
      </c>
      <c r="F28" s="78" t="s">
        <v>4</v>
      </c>
      <c r="G28" s="1">
        <f>IF(E28&lt;0,0,-E28)</f>
        <v>-7572185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5" t="s">
        <v>127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128</v>
      </c>
      <c r="C32" s="38"/>
      <c r="D32" s="39"/>
      <c r="E32" s="47">
        <v>45934349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505367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46439716</v>
      </c>
      <c r="F35" s="78" t="s">
        <v>4</v>
      </c>
      <c r="G35" s="57">
        <f>-E35</f>
        <v>-46439716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-3629591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52163994.209715948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21292420.648167402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133455.4970319391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429286.2088067322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51601252.503877275</v>
      </c>
      <c r="F13" s="58" t="s">
        <v>4</v>
      </c>
      <c r="G13" s="57">
        <f>E13</f>
        <v>51601252.503877275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-2760016.5</v>
      </c>
      <c r="F15" s="58" t="s">
        <v>4</v>
      </c>
      <c r="G15" s="57">
        <f>E15</f>
        <v>-2760016.5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1704379.370000001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74982.52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10784.240000000005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-1192379.1505333334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597766.97946666763</v>
      </c>
      <c r="F21" s="58" t="s">
        <v>4</v>
      </c>
      <c r="G21" s="57">
        <f>E21</f>
        <v>597766.97946666763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-3629591</v>
      </c>
      <c r="F23" s="58" t="s">
        <v>4</v>
      </c>
      <c r="G23" s="57">
        <f>E23</f>
        <v>-3629591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45809411.983343944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51601252.503877275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13279034.278100584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17028759.003937177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21292420.648167402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655335.90679924132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132688.65971757562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427777.24662144505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51696122.504337497</v>
      </c>
      <c r="F16" s="58" t="s">
        <v>4</v>
      </c>
      <c r="G16" s="57">
        <f>E16</f>
        <v>51696122.504337497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-2760016.5</v>
      </c>
      <c r="F18" s="58" t="s">
        <v>4</v>
      </c>
      <c r="G18" s="57">
        <f>E18</f>
        <v>-2760016.5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48936106.004337497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13610540.31161839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17261033.249930155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21292420.648167402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52163994.209715948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30871573.561548546</v>
      </c>
      <c r="H9" s="70" t="s">
        <v>4</v>
      </c>
      <c r="I9" s="2"/>
    </row>
    <row r="10" spans="1:9" x14ac:dyDescent="0.25">
      <c r="A10" s="2"/>
      <c r="B10" s="50" t="s">
        <v>130</v>
      </c>
      <c r="C10" s="45"/>
      <c r="D10" s="45"/>
      <c r="E10" s="45"/>
      <c r="F10" s="46"/>
      <c r="G10" s="47">
        <v>238392.69158715633</v>
      </c>
      <c r="H10" s="70" t="s">
        <v>4</v>
      </c>
      <c r="I10" s="2"/>
    </row>
    <row r="11" spans="1:9" x14ac:dyDescent="0.25">
      <c r="A11" s="2"/>
      <c r="B11" s="50" t="s">
        <v>131</v>
      </c>
      <c r="C11" s="45"/>
      <c r="D11" s="45"/>
      <c r="E11" s="45"/>
      <c r="F11" s="46"/>
      <c r="G11" s="47">
        <f>$G$9-$G$10</f>
        <v>30633180.869961388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0.43565667437038613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133455.4970319391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13610540.31161839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272210.80623236782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17261033.249930155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157075.40257436442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429286.2088067322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2" style="3" customWidth="1"/>
    <col min="7" max="7" width="11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-26978147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-15938081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-11040066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-2760016.5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5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15</v>
      </c>
      <c r="E10" s="47">
        <v>292840</v>
      </c>
      <c r="F10" s="47">
        <f>E10/D10</f>
        <v>19522.666666666668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10</v>
      </c>
      <c r="E11" s="47">
        <v>3050013.93</v>
      </c>
      <c r="F11" s="47">
        <f t="shared" ref="F11:F22" si="0">E11/D11</f>
        <v>305001.39300000004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75</v>
      </c>
      <c r="E12" s="47">
        <v>34181.800000000003</v>
      </c>
      <c r="F12" s="47">
        <f t="shared" si="0"/>
        <v>455.75733333333335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75</v>
      </c>
      <c r="E13" s="47">
        <v>88551.91</v>
      </c>
      <c r="F13" s="47">
        <f t="shared" si="0"/>
        <v>1180.6921333333335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75</v>
      </c>
      <c r="E14" s="47">
        <v>134760.43</v>
      </c>
      <c r="F14" s="47">
        <f t="shared" si="0"/>
        <v>1796.8057333333331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75</v>
      </c>
      <c r="E15" s="47">
        <v>1858742.94</v>
      </c>
      <c r="F15" s="47">
        <f t="shared" si="0"/>
        <v>24783.2392</v>
      </c>
      <c r="G15" s="70" t="s">
        <v>4</v>
      </c>
      <c r="H15" s="2"/>
    </row>
    <row r="16" spans="1:8" x14ac:dyDescent="0.25">
      <c r="A16" s="2"/>
      <c r="B16" s="86" t="s">
        <v>119</v>
      </c>
      <c r="C16" s="87">
        <v>2015</v>
      </c>
      <c r="D16" s="87">
        <v>75</v>
      </c>
      <c r="E16" s="47">
        <v>138818.28</v>
      </c>
      <c r="F16" s="47">
        <f t="shared" si="0"/>
        <v>1850.9104</v>
      </c>
      <c r="G16" s="70" t="s">
        <v>4</v>
      </c>
      <c r="H16" s="2"/>
    </row>
    <row r="17" spans="1:8" x14ac:dyDescent="0.25">
      <c r="A17" s="2"/>
      <c r="B17" s="86" t="s">
        <v>120</v>
      </c>
      <c r="C17" s="87">
        <v>2015</v>
      </c>
      <c r="D17" s="87">
        <v>75</v>
      </c>
      <c r="E17" s="47">
        <v>704923.6</v>
      </c>
      <c r="F17" s="47">
        <f t="shared" si="0"/>
        <v>9398.9813333333332</v>
      </c>
      <c r="G17" s="70" t="s">
        <v>4</v>
      </c>
      <c r="H17" s="2"/>
    </row>
    <row r="18" spans="1:8" x14ac:dyDescent="0.25">
      <c r="A18" s="2"/>
      <c r="B18" s="86" t="s">
        <v>121</v>
      </c>
      <c r="C18" s="87">
        <v>2015</v>
      </c>
      <c r="D18" s="87">
        <v>75</v>
      </c>
      <c r="E18" s="47">
        <v>879746.68</v>
      </c>
      <c r="F18" s="47">
        <f t="shared" si="0"/>
        <v>11729.955733333334</v>
      </c>
      <c r="G18" s="70" t="s">
        <v>4</v>
      </c>
      <c r="H18" s="2"/>
    </row>
    <row r="19" spans="1:8" x14ac:dyDescent="0.25">
      <c r="A19" s="2"/>
      <c r="B19" s="86" t="s">
        <v>122</v>
      </c>
      <c r="C19" s="87">
        <v>2015</v>
      </c>
      <c r="D19" s="87">
        <v>75</v>
      </c>
      <c r="E19" s="47">
        <v>79563.070000000007</v>
      </c>
      <c r="F19" s="47">
        <f t="shared" si="0"/>
        <v>1060.8409333333334</v>
      </c>
      <c r="G19" s="70" t="s">
        <v>4</v>
      </c>
      <c r="H19" s="2"/>
    </row>
    <row r="20" spans="1:8" x14ac:dyDescent="0.25">
      <c r="A20" s="2"/>
      <c r="B20" s="86" t="s">
        <v>123</v>
      </c>
      <c r="C20" s="87">
        <v>2015</v>
      </c>
      <c r="D20" s="87">
        <v>75</v>
      </c>
      <c r="E20" s="47">
        <v>41931.47</v>
      </c>
      <c r="F20" s="47">
        <f t="shared" si="0"/>
        <v>559.08626666666669</v>
      </c>
      <c r="G20" s="70" t="s">
        <v>4</v>
      </c>
      <c r="H20" s="2"/>
    </row>
    <row r="21" spans="1:8" x14ac:dyDescent="0.25">
      <c r="A21" s="2"/>
      <c r="B21" s="86" t="s">
        <v>124</v>
      </c>
      <c r="C21" s="87">
        <v>2015</v>
      </c>
      <c r="D21" s="87">
        <v>10</v>
      </c>
      <c r="E21" s="47">
        <v>84945.96</v>
      </c>
      <c r="F21" s="47">
        <f t="shared" si="0"/>
        <v>8494.5960000000014</v>
      </c>
      <c r="G21" s="70" t="s">
        <v>4</v>
      </c>
      <c r="H21" s="2"/>
    </row>
    <row r="22" spans="1:8" x14ac:dyDescent="0.25">
      <c r="A22" s="2"/>
      <c r="B22" s="86" t="s">
        <v>125</v>
      </c>
      <c r="C22" s="87">
        <v>2015</v>
      </c>
      <c r="D22" s="87">
        <v>5</v>
      </c>
      <c r="E22" s="47">
        <v>108210</v>
      </c>
      <c r="F22" s="47">
        <f t="shared" si="0"/>
        <v>21642</v>
      </c>
      <c r="G22" s="70" t="s">
        <v>4</v>
      </c>
      <c r="H22" s="2"/>
    </row>
    <row r="23" spans="1:8" x14ac:dyDescent="0.25">
      <c r="A23" s="2"/>
      <c r="B23" s="34" t="s">
        <v>126</v>
      </c>
      <c r="C23" s="35"/>
      <c r="D23" s="35"/>
      <c r="E23" s="36"/>
      <c r="F23" s="63">
        <f>SUM(F10:F22)</f>
        <v>407476.92473333341</v>
      </c>
      <c r="G23" s="64" t="s">
        <v>4</v>
      </c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</sheetData>
  <sheetProtection password="DFE9" sheet="1" objects="1" scenarios="1"/>
  <mergeCells count="4">
    <mergeCell ref="B23:E2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21274879.370000001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19570500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1704379.370000001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74982.52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74982.52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110784.24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100000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10784.240000000005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1498000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509333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2015'!F23</f>
        <v>407476.92473333341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-1192379.1505333334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2018-08-10T05:53:54Z</dcterms:modified>
</cp:coreProperties>
</file>