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5" i="11"/>
  <c r="F10" i="1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9" i="2"/>
  <c r="G9" i="8"/>
  <c r="E11" i="2" s="1"/>
  <c r="E10" i="4"/>
  <c r="F16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<sst xmlns="http://schemas.openxmlformats.org/spreadsheetml/2006/main" count="242" uniqueCount="125">
  <si>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</si>
  <si>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</si>
  <si>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</si>
  <si>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</si>
  <si>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</si>
  <si>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</si>
  <si>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</si>
  <si>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</si>
  <si>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</si>
  <si>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</si>
  <si>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</si>
  <si>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</si>
  <si>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</si>
  <si>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</si>
  <si>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</si>
  <si>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</si>
  <si>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</si>
  <si>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</si>
  <si>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</si>
  <si>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</si>
  <si>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</si>
  <si>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</si>
  <si>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</si>
  <si>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</si>
  <si>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</si>
  <si>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</si>
  <si>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</si>
  <si>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</si>
  <si>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</si>
  <si>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</si>
  <si>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</si>
  <si>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</si>
  <si>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</si>
  <si>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</si>
  <si>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</si>
  <si>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</si>
  <si>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</si>
  <si>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</si>
  <si>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</si>
  <si>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</si>
  <si>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</si>
  <si>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</si>
  <si>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</si>
  <si>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</si>
  <si>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</si>
  <si>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</si>
  <si>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</si>
  <si>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</si>
  <si>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</si>
  <si>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</si>
  <si>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</si>
  <si>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</si>
  <si>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</si>
  <si>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</si>
  <si>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</si>
  <si>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</si>
  <si>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</si>
  <si>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</si>
  <si>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</si>
  <si>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</si>
  <si>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</si>
  <si>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</si>
  <si>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</si>
  <si>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</si>
  <si>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</si>
  <si>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</si>
  <si>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</si>
  <si>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</si>
  <si>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</si>
  <si>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</si>
  <si>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</si>
  <si>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</si>
  <si>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</si>
  <si>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</si>
  <si>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</si>
  <si>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</si>
  <si>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</si>
  <si>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</si>
  <si>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</si>
  <si>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</si>
  <si>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</si>
  <si>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</si>
  <si>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</si>
  <si>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</si>
  <si>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</si>
  <si>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</si>
  <si>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</si>
  <si>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</si>
  <si>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</si>
  <si>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</si>
  <si>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</si>
  <si>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</si>
  <si>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</si>
  <si>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</si>
  <si>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</si>
  <si>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</si>
  <si>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</si>
  <si>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</si>
  <si>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</si>
  <si>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</si>
  <si>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</si>
  <si>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</si>
  <si>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</si>
  <si>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</si>
  <si>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</si>
  <si>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</si>
  <si>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</si>
  <si>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</si>
  <si>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</si>
  <si>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</si>
  <si>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</si>
  <si>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</si>
  <si>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</si>
  <si>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SRO-anlæg, vandværk</t>
  </si>
  <si>
    <t>GIS</t>
  </si>
  <si>
    <t xml:space="preserve">Afregningsmålere, mekaniske </t>
  </si>
  <si>
    <t>Stik på ledningsnet, Konstruktioner</t>
  </si>
  <si>
    <t>Ø110 mm &lt; Ledningsnet ≤ Ø 250 mm</t>
  </si>
  <si>
    <t>Ø 50mm &lt; Ledningsnet ≤ Ø110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</si>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</sst>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35282391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5620324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807257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-143068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1275155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7559668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512065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512065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-901348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-7170385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0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-8071733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0</v>
      </c>
      <c r="F28" s="78" t="s">
        <v>4</v>
      </c>
      <c r="G28" s="1">
        <f>IF(E28&lt;0,0,-E28)</f>
        <v>0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227307</v>
      </c>
      <c r="F30" s="78" t="s">
        <v>4</v>
      </c>
      <c r="G30" s="57">
        <f>-$E$30</f>
        <v>-227307</v>
      </c>
      <c r="H30" s="78" t="s">
        <v>4</v>
      </c>
      <c r="I30" s="2"/>
    </row>
    <row r="31" spans="1:9" x14ac:dyDescent="0.25">
      <c r="A31" s="2"/>
      <c r="B31" s="95" t="s">
        <v>120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121</v>
      </c>
      <c r="C32" s="38"/>
      <c r="D32" s="39"/>
      <c r="E32" s="47">
        <v>35022225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32859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35055084</v>
      </c>
      <c r="F35" s="78" t="s">
        <v>4</v>
      </c>
      <c r="G35" s="57">
        <f>-E35</f>
        <v>-35055084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0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122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36622875.772287019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19386492.523425557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315163.98407203233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253725.75747545733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36053986.030739531</v>
      </c>
      <c r="F13" s="58" t="s">
        <v>4</v>
      </c>
      <c r="G13" s="57">
        <f>E13</f>
        <v>36053986.030739531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0</v>
      </c>
      <c r="F15" s="58" t="s">
        <v>4</v>
      </c>
      <c r="G15" s="57">
        <f>E15</f>
        <v>0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1095336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1013995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914988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-972081.37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2052237.63</v>
      </c>
      <c r="F21" s="58" t="s">
        <v>4</v>
      </c>
      <c r="G21" s="57">
        <f>E21</f>
        <v>2052237.63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0</v>
      </c>
      <c r="F23" s="58" t="s">
        <v>4</v>
      </c>
      <c r="G23" s="57">
        <f>E23</f>
        <v>0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38106223.660739534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14:H14"/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36053986.030739531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8532081.0196683761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8105848.8067403995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19386492.523425557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457885.62259039201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308243.05663749814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252647.74755220383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35950980.849140227</v>
      </c>
      <c r="F16" s="58" t="s">
        <v>4</v>
      </c>
      <c r="G16" s="57">
        <f>E16</f>
        <v>35950980.849140227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0</v>
      </c>
      <c r="F18" s="58" t="s">
        <v>4</v>
      </c>
      <c r="G18" s="57">
        <f>E18</f>
        <v>0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35950980.849140227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8887584.3954878915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8348798.8533735704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19386492.523425557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36622875.772287019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17236383.248861462</v>
      </c>
      <c r="H9" s="70" t="s">
        <v>4</v>
      </c>
      <c r="I9" s="2"/>
    </row>
    <row r="10" spans="1:9" x14ac:dyDescent="0.25">
      <c r="A10" s="2"/>
      <c r="B10" s="50" t="s">
        <v>123</v>
      </c>
      <c r="C10" s="45"/>
      <c r="D10" s="45"/>
      <c r="E10" s="45"/>
      <c r="F10" s="46"/>
      <c r="G10" s="47">
        <v>1478184.0452598466</v>
      </c>
      <c r="H10" s="70" t="s">
        <v>4</v>
      </c>
      <c r="I10" s="2"/>
    </row>
    <row r="11" spans="1:9" x14ac:dyDescent="0.25">
      <c r="A11" s="2"/>
      <c r="B11" s="50" t="s">
        <v>124</v>
      </c>
      <c r="C11" s="45"/>
      <c r="D11" s="45"/>
      <c r="E11" s="45"/>
      <c r="F11" s="46"/>
      <c r="G11" s="47">
        <f>$G$9-$G$10</f>
        <v>15758199.203601616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2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315163.98407203233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8887584.3954878915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177751.68790975783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8348798.8533735704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75974.069565699494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253725.75747545733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-2708886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-2708886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0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0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v>0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8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10</v>
      </c>
      <c r="E10" s="47">
        <v>268096</v>
      </c>
      <c r="F10" s="47">
        <f>E10/D10</f>
        <v>26809.599999999999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5</v>
      </c>
      <c r="E11" s="47">
        <v>76601</v>
      </c>
      <c r="F11" s="47">
        <f t="shared" ref="F11:F15" si="0">E11/D11</f>
        <v>15320.2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8</v>
      </c>
      <c r="E12" s="47">
        <v>146831</v>
      </c>
      <c r="F12" s="47">
        <f t="shared" si="0"/>
        <v>18353.875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75</v>
      </c>
      <c r="E13" s="47">
        <v>273971</v>
      </c>
      <c r="F13" s="47">
        <f t="shared" si="0"/>
        <v>3652.9466666666667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75</v>
      </c>
      <c r="E14" s="47">
        <v>1759022</v>
      </c>
      <c r="F14" s="47">
        <f t="shared" si="0"/>
        <v>23453.626666666667</v>
      </c>
      <c r="G14" s="70" t="s">
        <v>4</v>
      </c>
      <c r="H14" s="2"/>
    </row>
    <row r="15" spans="1:8" x14ac:dyDescent="0.25">
      <c r="A15" s="2"/>
      <c r="B15" s="86" t="s">
        <v>118</v>
      </c>
      <c r="C15" s="87">
        <v>2015</v>
      </c>
      <c r="D15" s="87">
        <v>75</v>
      </c>
      <c r="E15" s="47">
        <v>1026830</v>
      </c>
      <c r="F15" s="47">
        <f t="shared" si="0"/>
        <v>13691.066666666668</v>
      </c>
      <c r="G15" s="70" t="s">
        <v>4</v>
      </c>
      <c r="H15" s="2"/>
    </row>
    <row r="16" spans="1:8" x14ac:dyDescent="0.25">
      <c r="A16" s="2"/>
      <c r="B16" s="34" t="s">
        <v>119</v>
      </c>
      <c r="C16" s="35"/>
      <c r="D16" s="35"/>
      <c r="E16" s="36"/>
      <c r="F16" s="63">
        <f>SUM(F10:F15)</f>
        <v>101281.315</v>
      </c>
      <c r="G16" s="64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32"/>
      <c r="B21" s="32"/>
      <c r="C21" s="32"/>
      <c r="D21" s="32"/>
      <c r="E21" s="32"/>
      <c r="F21" s="32"/>
      <c r="G21" s="32"/>
      <c r="H21" s="32"/>
    </row>
    <row r="22" spans="1:8" x14ac:dyDescent="0.25">
      <c r="A22" s="32"/>
      <c r="B22" s="32"/>
      <c r="C22" s="32"/>
      <c r="D22" s="32"/>
      <c r="E22" s="32"/>
      <c r="F22" s="32"/>
      <c r="G22" s="32"/>
      <c r="H22" s="32"/>
    </row>
    <row r="23" spans="1:8" x14ac:dyDescent="0.25">
      <c r="A23" s="32"/>
      <c r="B23" s="32"/>
      <c r="C23" s="32"/>
      <c r="D23" s="32"/>
      <c r="E23" s="32"/>
      <c r="F23" s="32"/>
      <c r="G23" s="32"/>
      <c r="H23" s="32"/>
    </row>
    <row r="24" spans="1:8" x14ac:dyDescent="0.25">
      <c r="A24" s="32"/>
      <c r="B24" s="32"/>
      <c r="C24" s="32"/>
      <c r="D24" s="32"/>
      <c r="E24" s="32"/>
      <c r="F24" s="32"/>
      <c r="G24" s="32"/>
      <c r="H24" s="32"/>
    </row>
    <row r="25" spans="1:8" x14ac:dyDescent="0.25">
      <c r="A25" s="32"/>
      <c r="B25" s="32"/>
      <c r="C25" s="32"/>
      <c r="D25" s="32"/>
      <c r="E25" s="32"/>
      <c r="F25" s="32"/>
      <c r="G25" s="32"/>
      <c r="H25" s="32"/>
    </row>
    <row r="26" spans="1:8" x14ac:dyDescent="0.25">
      <c r="A26" s="32"/>
      <c r="B26" s="32"/>
      <c r="C26" s="32"/>
      <c r="D26" s="32"/>
      <c r="E26" s="32"/>
      <c r="F26" s="32"/>
      <c r="G26" s="32"/>
      <c r="H26" s="32"/>
    </row>
    <row r="27" spans="1:8" x14ac:dyDescent="0.25">
      <c r="A27" s="32"/>
      <c r="B27" s="32"/>
      <c r="C27" s="32"/>
      <c r="D27" s="32"/>
      <c r="E27" s="32"/>
      <c r="F27" s="32"/>
      <c r="G27" s="32"/>
      <c r="H27" s="32"/>
    </row>
    <row r="28" spans="1:8" x14ac:dyDescent="0.25">
      <c r="A28" s="32"/>
      <c r="B28" s="32"/>
      <c r="C28" s="32"/>
      <c r="D28" s="32"/>
      <c r="E28" s="32"/>
      <c r="F28" s="32"/>
      <c r="G28" s="32"/>
      <c r="H28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</sheetData>
  <sheetProtection password="DFE9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19243336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18148000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1095336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464995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-549000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1013995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1804988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890000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914988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587322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587322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2015'!F16</f>
        <v>101281.315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-972081.37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2018-08-10T07:40:24Z</dcterms:modified>
</cp:coreProperties>
</file>