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15" i="11" l="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6" i="11"/>
  <c r="F10" i="11"/>
  <c r="F17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9" i="2"/>
  <c r="G9" i="8"/>
  <c r="E11" i="2" s="1"/>
  <c r="E10" i="4"/>
  <c r="E28" i="13"/>
  <c r="G28" i="13" s="1"/>
  <c r="G30" i="12"/>
  <c r="E20" i="2" s="1"/>
  <c r="E21" i="2" s="1"/>
  <c r="G21" i="2" s="1"/>
  <c r="G15" i="9"/>
  <c r="E12" i="2" s="1"/>
  <c r="E13" i="2" l="1"/>
  <c r="G13" i="2" s="1"/>
  <c r="G24" i="2" s="1"/>
  <c r="E9" i="4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<sst xmlns="http://schemas.openxmlformats.org/spreadsheetml/2006/main" count="244" uniqueCount="126">
  <si>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</si>
  <si>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</si>
  <si>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</si>
  <si>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</si>
  <si>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</si>
  <si>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</si>
  <si>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</si>
  <si>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</si>
  <si>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</si>
  <si>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</si>
  <si>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</si>
  <si>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</si>
  <si>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</si>
  <si>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</si>
  <si>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</si>
  <si>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</si>
  <si>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</si>
  <si>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</si>
  <si>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</si>
  <si>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</si>
  <si>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</si>
  <si>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</si>
  <si>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</si>
  <si>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</si>
  <si>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</si>
  <si>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</si>
  <si>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</si>
  <si>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</si>
  <si>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</si>
  <si>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</si>
  <si>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</si>
  <si>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</si>
  <si>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</si>
  <si>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</si>
  <si>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</si>
  <si>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</si>
  <si>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</si>
  <si>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</si>
  <si>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</si>
  <si>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</si>
  <si>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</si>
  <si>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</si>
  <si>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</si>
  <si>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</si>
  <si>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</si>
  <si>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</si>
  <si>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</si>
  <si>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</si>
  <si>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</si>
  <si>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</si>
  <si>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</si>
  <si>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</si>
  <si>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</si>
  <si>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</si>
  <si>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</si>
  <si>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</si>
  <si>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</si>
  <si>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</si>
  <si>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</si>
  <si>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</si>
  <si>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</si>
  <si>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</si>
  <si>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</si>
  <si>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</si>
  <si>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</si>
  <si>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</si>
  <si>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</si>
  <si>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</si>
  <si>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</si>
  <si>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</si>
  <si>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</si>
  <si>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</si>
  <si>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</si>
  <si>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</si>
  <si>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</si>
  <si>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</si>
  <si>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</si>
  <si>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</si>
  <si>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</si>
  <si>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</si>
  <si>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</si>
  <si>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</si>
  <si>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</si>
  <si>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</si>
  <si>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</si>
  <si>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</si>
  <si>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</si>
  <si>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</si>
  <si>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</si>
  <si>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</si>
  <si>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</si>
  <si>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</si>
  <si>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</si>
  <si>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</si>
  <si>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</si>
  <si>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</si>
  <si>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</si>
  <si>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</si>
  <si>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</si>
  <si>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</si>
  <si>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</si>
  <si>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</si>
  <si>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</si>
  <si>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</si>
  <si>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</si>
  <si>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</si>
  <si>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</si>
  <si>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</si>
  <si>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</si>
  <si>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</si>
  <si>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</si>
  <si>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</si>
  <si>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</si>
  <si>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SRO anlæg</t>
  </si>
  <si>
    <t>GIS</t>
  </si>
  <si>
    <t xml:space="preserve">Afregningsmålere, mekaniske </t>
  </si>
  <si>
    <t>Ø 50mm &lt; Ledningsnet ≤ Ø110 mm</t>
  </si>
  <si>
    <t>Boring (inkl. etablering, forerør, filter og prøvepumpning)</t>
  </si>
  <si>
    <t>Stik på ledningsnet, Konstruktioner</t>
  </si>
  <si>
    <t>Ø110 mm &lt; Ledningsnet ≤ Ø 250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</si>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</sst>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33201688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2596436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755002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-203768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719020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3866690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41286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41286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-601056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-3306919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-3907975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1</v>
      </c>
      <c r="F28" s="78" t="s">
        <v>4</v>
      </c>
      <c r="G28" s="1">
        <f>IF(E28&lt;0,0,-E28)</f>
        <v>-1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0</v>
      </c>
      <c r="F30" s="78" t="s">
        <v>4</v>
      </c>
      <c r="G30" s="57">
        <f>-$E$30</f>
        <v>0</v>
      </c>
      <c r="H30" s="78" t="s">
        <v>4</v>
      </c>
      <c r="I30" s="2"/>
    </row>
    <row r="31" spans="1:9" x14ac:dyDescent="0.25">
      <c r="A31" s="2"/>
      <c r="B31" s="95" t="s">
        <v>121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122</v>
      </c>
      <c r="C32" s="38"/>
      <c r="D32" s="39"/>
      <c r="E32" s="47">
        <v>33946973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0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33946973</v>
      </c>
      <c r="F35" s="78" t="s">
        <v>4</v>
      </c>
      <c r="G35" s="57">
        <f>-E35</f>
        <v>-33946973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-745286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123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30952497.634472724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17603601.303614039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74846.089106097832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215001.23781528792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30662650.307551339</v>
      </c>
      <c r="F13" s="58" t="s">
        <v>4</v>
      </c>
      <c r="G13" s="57">
        <f>E13</f>
        <v>30662650.307551339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-1576934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168933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-487988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365708.83000000007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-1530280.17</v>
      </c>
      <c r="F21" s="58" t="s">
        <v>4</v>
      </c>
      <c r="G21" s="57">
        <f>E21</f>
        <v>-1530280.17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-745286</v>
      </c>
      <c r="F23" s="58" t="s">
        <v>4</v>
      </c>
      <c r="G23" s="57">
        <f>E23</f>
        <v>-745286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28387084.137551337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30662650.307551339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8357847.1190038044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4696801.7921164632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17603601.303614039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389415.658905902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74143.212552712677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213856.11327885318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30764066.640625674</v>
      </c>
      <c r="F16" s="58" t="s">
        <v>4</v>
      </c>
      <c r="G16" s="57">
        <f>E16</f>
        <v>30764066.640625674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30764066.640625674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8580392.7710526492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4768503.5598060368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17603601.303614039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30952497.634472724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13348896.330858685</v>
      </c>
      <c r="H9" s="70" t="s">
        <v>4</v>
      </c>
      <c r="I9" s="2"/>
    </row>
    <row r="10" spans="1:9" x14ac:dyDescent="0.25">
      <c r="A10" s="2"/>
      <c r="B10" s="50" t="s">
        <v>124</v>
      </c>
      <c r="C10" s="45"/>
      <c r="D10" s="45"/>
      <c r="E10" s="45"/>
      <c r="F10" s="46"/>
      <c r="G10" s="47">
        <v>741188.80475179281</v>
      </c>
      <c r="H10" s="70" t="s">
        <v>4</v>
      </c>
      <c r="I10" s="2"/>
    </row>
    <row r="11" spans="1:9" x14ac:dyDescent="0.25">
      <c r="A11" s="2"/>
      <c r="B11" s="50" t="s">
        <v>125</v>
      </c>
      <c r="C11" s="45"/>
      <c r="D11" s="45"/>
      <c r="E11" s="45"/>
      <c r="F11" s="46"/>
      <c r="G11" s="47">
        <f>$G$9-$G$10</f>
        <v>12607707.526106892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0.59365343740020438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74846.089106097832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8580392.7710526492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171607.85542105298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4768503.5598060368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43393.382394234941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215001.23781528792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-8111932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-8111932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9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10</v>
      </c>
      <c r="E10" s="47">
        <v>219514</v>
      </c>
      <c r="F10" s="47">
        <f>E10/D10</f>
        <v>21951.4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5</v>
      </c>
      <c r="E11" s="47">
        <v>59394</v>
      </c>
      <c r="F11" s="47">
        <f t="shared" ref="F11:F16" si="0">E11/D11</f>
        <v>11878.8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8</v>
      </c>
      <c r="E12" s="47">
        <v>1744867</v>
      </c>
      <c r="F12" s="47">
        <f t="shared" si="0"/>
        <v>218108.375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75</v>
      </c>
      <c r="E13" s="47">
        <v>1746413</v>
      </c>
      <c r="F13" s="47">
        <f t="shared" si="0"/>
        <v>23285.506666666668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30</v>
      </c>
      <c r="E14" s="47">
        <v>2114008</v>
      </c>
      <c r="F14" s="47">
        <f t="shared" si="0"/>
        <v>70466.933333333334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75</v>
      </c>
      <c r="E15" s="47">
        <v>44429</v>
      </c>
      <c r="F15" s="47">
        <f>E15/D15</f>
        <v>592.38666666666666</v>
      </c>
      <c r="G15" s="70" t="s">
        <v>4</v>
      </c>
      <c r="H15" s="2"/>
    </row>
    <row r="16" spans="1:8" x14ac:dyDescent="0.25">
      <c r="A16" s="2"/>
      <c r="B16" s="86" t="s">
        <v>119</v>
      </c>
      <c r="C16" s="87">
        <v>2015</v>
      </c>
      <c r="D16" s="87">
        <v>75</v>
      </c>
      <c r="E16" s="47">
        <v>4191826</v>
      </c>
      <c r="F16" s="47">
        <f t="shared" si="0"/>
        <v>55891.013333333336</v>
      </c>
      <c r="G16" s="70" t="s">
        <v>4</v>
      </c>
      <c r="H16" s="2"/>
    </row>
    <row r="17" spans="1:8" x14ac:dyDescent="0.25">
      <c r="A17" s="2"/>
      <c r="B17" s="34" t="s">
        <v>120</v>
      </c>
      <c r="C17" s="35"/>
      <c r="D17" s="35"/>
      <c r="E17" s="36"/>
      <c r="F17" s="63">
        <f>SUM(F10:F16)</f>
        <v>402174.41500000004</v>
      </c>
      <c r="G17" s="64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32"/>
      <c r="B22" s="32"/>
      <c r="C22" s="32"/>
      <c r="D22" s="32"/>
      <c r="E22" s="32"/>
      <c r="F22" s="32"/>
      <c r="G22" s="32"/>
      <c r="H22" s="32"/>
    </row>
    <row r="23" spans="1:8" x14ac:dyDescent="0.25">
      <c r="A23" s="32"/>
      <c r="B23" s="32"/>
      <c r="C23" s="32"/>
      <c r="D23" s="32"/>
      <c r="E23" s="32"/>
      <c r="F23" s="32"/>
      <c r="G23" s="32"/>
      <c r="H23" s="32"/>
    </row>
    <row r="24" spans="1:8" x14ac:dyDescent="0.25">
      <c r="A24" s="32"/>
      <c r="B24" s="32"/>
      <c r="C24" s="32"/>
      <c r="D24" s="32"/>
      <c r="E24" s="32"/>
      <c r="F24" s="32"/>
      <c r="G24" s="32"/>
      <c r="H24" s="32"/>
    </row>
    <row r="25" spans="1:8" x14ac:dyDescent="0.25">
      <c r="A25" s="32"/>
      <c r="B25" s="32"/>
      <c r="C25" s="32"/>
      <c r="D25" s="32"/>
      <c r="E25" s="32"/>
      <c r="F25" s="32"/>
      <c r="G25" s="32"/>
      <c r="H25" s="32"/>
    </row>
    <row r="26" spans="1:8" x14ac:dyDescent="0.25">
      <c r="A26" s="32"/>
      <c r="B26" s="32"/>
      <c r="C26" s="32"/>
      <c r="D26" s="32"/>
      <c r="E26" s="32"/>
      <c r="F26" s="32"/>
      <c r="G26" s="32"/>
      <c r="H26" s="3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17476066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19053000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-1576934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25433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-143500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168933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1089012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1577000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-487988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217520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221120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2015'!F17</f>
        <v>402174.41500000004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365708.83000000007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2018-08-10T08:39:23Z</dcterms:modified>
</cp:coreProperties>
</file>