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5800" yWindow="30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 s="1"/>
  <c r="F20" i="11" l="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1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E11" i="2" s="1"/>
  <c r="F22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<sst xmlns="http://schemas.openxmlformats.org/spreadsheetml/2006/main" count="254" uniqueCount="129">
  <si>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</si>
  <si>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</si>
  <si>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</si>
  <si>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</si>
  <si>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</si>
  <si>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</si>
  <si>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</si>
  <si>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</si>
  <si>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</si>
  <si>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</si>
  <si>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</si>
  <si>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</si>
  <si>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</si>
  <si>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</si>
  <si>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</si>
  <si>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</si>
  <si>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</si>
  <si>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</si>
  <si>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</si>
  <si>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</si>
  <si>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</si>
  <si>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</si>
  <si>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</si>
  <si>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</si>
  <si>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</si>
  <si>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</si>
  <si>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</si>
  <si>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</si>
  <si>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</si>
  <si>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</si>
  <si>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</si>
  <si>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</si>
  <si>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</si>
  <si>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</si>
  <si>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</si>
  <si>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</si>
  <si>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</si>
  <si>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</si>
  <si>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</si>
  <si>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</si>
  <si>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</si>
  <si>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</si>
  <si>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</si>
  <si>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</si>
  <si>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</si>
  <si>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</si>
  <si>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</si>
  <si>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</si>
  <si>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</si>
  <si>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</si>
  <si>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</si>
  <si>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</si>
  <si>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</si>
  <si>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</si>
  <si>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</si>
  <si>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</si>
  <si>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</si>
  <si>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</si>
  <si>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</si>
  <si>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</si>
  <si>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</si>
  <si>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</si>
  <si>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</si>
  <si>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</si>
  <si>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</si>
  <si>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</si>
  <si>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</si>
  <si>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</si>
  <si>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</si>
  <si>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</si>
  <si>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</si>
  <si>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</si>
  <si>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</si>
  <si>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</si>
  <si>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</si>
  <si>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</si>
  <si>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</si>
  <si>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</si>
  <si>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</si>
  <si>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</si>
  <si>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</si>
  <si>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</si>
  <si>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</si>
  <si>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</si>
  <si>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</si>
  <si>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</si>
  <si>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</si>
  <si>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</si>
  <si>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</si>
  <si>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</si>
  <si>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</si>
  <si>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</si>
  <si>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</si>
  <si>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</si>
  <si>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</si>
  <si>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</si>
  <si>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</si>
  <si>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</si>
  <si>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</si>
  <si>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</si>
  <si>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</si>
  <si>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</si>
  <si>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</si>
  <si>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</si>
  <si>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</si>
  <si>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</si>
  <si>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</si>
  <si>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</si>
  <si>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</si>
  <si>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</si>
  <si>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</si>
  <si>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</si>
  <si>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</si>
  <si>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Systemer til lækageovervågning</t>
  </si>
  <si>
    <t xml:space="preserve">Videoovervågning af anlæg </t>
  </si>
  <si>
    <t>Elektrosvejsemaskine</t>
  </si>
  <si>
    <t>Puljesager, livstidsforlængene reparationer</t>
  </si>
  <si>
    <t>Langtidsplaner for infrastruktur, 10 års plan for renovering af ledningsnet</t>
  </si>
  <si>
    <t>Arbejdsplads</t>
  </si>
  <si>
    <t>Boring (inkl. etablering, forerør, filter og prøvepumpning)</t>
  </si>
  <si>
    <t>Instrumenter (flowmåler+tryk transducer+alarmer)</t>
  </si>
  <si>
    <t>Køretøjer, små lastvogne (&lt; 3.500 kg.)</t>
  </si>
  <si>
    <t>Ø 50mm &lt; Ledningsnet ≤ Ø110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</si>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</sst>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97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12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6">
    <cellStyle name="Komma" xfId="1" builtinId="3"/>
    <cellStyle name="Link" xfId="3" builtinId="8"/>
    <cellStyle name="Normal" xfId="0" builtinId="0"/>
    <cellStyle name="Normal 12" xfId="2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9" t="s">
        <v>6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62649518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12972002</v>
      </c>
      <c r="F11" s="70" t="s">
        <v>4</v>
      </c>
      <c r="G11" s="62"/>
      <c r="H11" s="93"/>
      <c r="I11" s="2"/>
    </row>
    <row r="12" spans="1:9" x14ac:dyDescent="0.25">
      <c r="A12" s="2"/>
      <c r="B12" s="50" t="s">
        <v>50</v>
      </c>
      <c r="C12" s="45"/>
      <c r="D12" s="46"/>
      <c r="E12" s="47">
        <v>2097938</v>
      </c>
      <c r="F12" s="70" t="s">
        <v>4</v>
      </c>
      <c r="G12" s="51"/>
      <c r="H12" s="94"/>
      <c r="I12" s="2"/>
    </row>
    <row r="13" spans="1:9" x14ac:dyDescent="0.25">
      <c r="A13" s="2"/>
      <c r="B13" s="50" t="s">
        <v>51</v>
      </c>
      <c r="C13" s="45"/>
      <c r="D13" s="46"/>
      <c r="E13" s="47">
        <v>605026</v>
      </c>
      <c r="F13" s="70" t="s">
        <v>4</v>
      </c>
      <c r="G13" s="51"/>
      <c r="H13" s="94"/>
      <c r="I13" s="2"/>
    </row>
    <row r="14" spans="1:9" x14ac:dyDescent="0.25">
      <c r="A14" s="2"/>
      <c r="B14" s="50" t="s">
        <v>52</v>
      </c>
      <c r="C14" s="45"/>
      <c r="D14" s="46"/>
      <c r="E14" s="47">
        <v>787933</v>
      </c>
      <c r="F14" s="70" t="s">
        <v>4</v>
      </c>
      <c r="G14" s="51"/>
      <c r="H14" s="94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16462899</v>
      </c>
      <c r="F15" s="78" t="s">
        <v>4</v>
      </c>
      <c r="G15" s="51"/>
      <c r="H15" s="94"/>
      <c r="I15" s="2"/>
    </row>
    <row r="16" spans="1:9" x14ac:dyDescent="0.25">
      <c r="A16" s="2"/>
      <c r="B16" s="50" t="s">
        <v>54</v>
      </c>
      <c r="C16" s="45"/>
      <c r="D16" s="46"/>
      <c r="E16" s="47">
        <v>3111694</v>
      </c>
      <c r="F16" s="70" t="s">
        <v>4</v>
      </c>
      <c r="G16" s="51"/>
      <c r="H16" s="94"/>
      <c r="I16" s="2"/>
    </row>
    <row r="17" spans="1:9" x14ac:dyDescent="0.25">
      <c r="A17" s="2"/>
      <c r="B17" s="50" t="s">
        <v>55</v>
      </c>
      <c r="C17" s="45"/>
      <c r="D17" s="46"/>
      <c r="E17" s="47">
        <v>216000</v>
      </c>
      <c r="F17" s="70" t="s">
        <v>4</v>
      </c>
      <c r="G17" s="51"/>
      <c r="H17" s="94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4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3327694</v>
      </c>
      <c r="F19" s="78" t="s">
        <v>4</v>
      </c>
      <c r="G19" s="51"/>
      <c r="H19" s="94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-398850</v>
      </c>
      <c r="F20" s="70" t="s">
        <v>4</v>
      </c>
      <c r="G20" s="51"/>
      <c r="H20" s="94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-10198145</v>
      </c>
      <c r="F21" s="70" t="s">
        <v>4</v>
      </c>
      <c r="G21" s="51"/>
      <c r="H21" s="94"/>
      <c r="I21" s="2"/>
    </row>
    <row r="22" spans="1:9" x14ac:dyDescent="0.25">
      <c r="A22" s="2"/>
      <c r="B22" s="50" t="s">
        <v>60</v>
      </c>
      <c r="C22" s="45"/>
      <c r="D22" s="46"/>
      <c r="E22" s="47">
        <v>-6834525</v>
      </c>
      <c r="F22" s="70" t="s">
        <v>4</v>
      </c>
      <c r="G22" s="51"/>
      <c r="H22" s="94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4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4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4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4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-17431520</v>
      </c>
      <c r="F27" s="78" t="s">
        <v>4</v>
      </c>
      <c r="G27" s="52"/>
      <c r="H27" s="95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2359073</v>
      </c>
      <c r="F28" s="78" t="s">
        <v>4</v>
      </c>
      <c r="G28" s="1">
        <f>IF(E28&lt;0,0,-E28)</f>
        <v>-2359073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2139651.0126224682</v>
      </c>
      <c r="F30" s="78" t="s">
        <v>4</v>
      </c>
      <c r="G30" s="57">
        <f>-$E$30</f>
        <v>-2139651.0126224682</v>
      </c>
      <c r="H30" s="78" t="s">
        <v>4</v>
      </c>
      <c r="I30" s="2"/>
    </row>
    <row r="31" spans="1:9" x14ac:dyDescent="0.25">
      <c r="A31" s="2"/>
      <c r="B31" s="96" t="s">
        <v>124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125</v>
      </c>
      <c r="C32" s="38"/>
      <c r="D32" s="39"/>
      <c r="E32" s="47">
        <v>52107220</v>
      </c>
      <c r="F32" s="70" t="s">
        <v>4</v>
      </c>
      <c r="G32" s="62"/>
      <c r="H32" s="93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4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-193522</v>
      </c>
      <c r="F34" s="70" t="s">
        <v>4</v>
      </c>
      <c r="G34" s="52"/>
      <c r="H34" s="95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51913698</v>
      </c>
      <c r="F35" s="78" t="s">
        <v>4</v>
      </c>
      <c r="G35" s="57">
        <f>-E35</f>
        <v>-51913698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6237095.9873775318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63764135.319161721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26236817.785408355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391541.50696470978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551432.38278773963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62821161.429409266</v>
      </c>
      <c r="F13" s="58" t="s">
        <v>4</v>
      </c>
      <c r="G13" s="57">
        <f>E13</f>
        <v>62821161.429409266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-3421377.5</v>
      </c>
      <c r="F15" s="58" t="s">
        <v>4</v>
      </c>
      <c r="G15" s="57">
        <f>E15</f>
        <v>-3421377.5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1030982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-257487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268983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192196.97333333315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1234674.9733333332</v>
      </c>
      <c r="F21" s="58" t="s">
        <v>4</v>
      </c>
      <c r="G21" s="57">
        <f>E21</f>
        <v>1234674.9733333332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6237095.9873775318</v>
      </c>
      <c r="F23" s="58" t="s">
        <v>4</v>
      </c>
      <c r="G23" s="57">
        <f>E23</f>
        <v>6237095.9873775318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66871554.890120134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62821161.429409266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18654957.234884758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17892609.134368118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26236817.785408355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797828.75015349768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386359.63419457438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549101.81127720443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62683528.734090984</v>
      </c>
      <c r="F16" s="58" t="s">
        <v>4</v>
      </c>
      <c r="G16" s="57">
        <f>E16</f>
        <v>62683528.734090984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-3421377.5</v>
      </c>
      <c r="F18" s="58" t="s">
        <v>4</v>
      </c>
      <c r="G18" s="57">
        <f>E18</f>
        <v>-3421377.5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59262151.234090984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19259981.030328806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18267336.503424563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26236817.785408355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63764135.319161721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37527317.533753365</v>
      </c>
      <c r="H9" s="70" t="s">
        <v>4</v>
      </c>
      <c r="I9" s="2"/>
    </row>
    <row r="10" spans="1:9" x14ac:dyDescent="0.25">
      <c r="A10" s="2"/>
      <c r="B10" s="50" t="s">
        <v>127</v>
      </c>
      <c r="C10" s="45"/>
      <c r="D10" s="45"/>
      <c r="E10" s="45"/>
      <c r="F10" s="46"/>
      <c r="G10" s="47">
        <v>3222255.3070804197</v>
      </c>
      <c r="H10" s="70" t="s">
        <v>4</v>
      </c>
      <c r="I10" s="2"/>
    </row>
    <row r="11" spans="1:9" x14ac:dyDescent="0.25">
      <c r="A11" s="2"/>
      <c r="B11" s="50" t="s">
        <v>128</v>
      </c>
      <c r="C11" s="45"/>
      <c r="D11" s="45"/>
      <c r="E11" s="45"/>
      <c r="F11" s="46"/>
      <c r="G11" s="47">
        <f>$G$9-$G$10</f>
        <v>34305062.226672947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1.1413519800010086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391541.50696470978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19259981.030328806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385199.62060657615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18267336.503424563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9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166232.76218116353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551432.38278773963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3" style="3" customWidth="1"/>
    <col min="7" max="7" width="10.140625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-33474794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-19789284</v>
      </c>
      <c r="H10" s="70" t="s">
        <v>4</v>
      </c>
      <c r="I10" s="2"/>
    </row>
    <row r="11" spans="1:9" x14ac:dyDescent="0.25">
      <c r="A11" s="2"/>
      <c r="B11" s="80" t="s">
        <v>91</v>
      </c>
      <c r="C11" s="81"/>
      <c r="D11" s="81"/>
      <c r="E11" s="81"/>
      <c r="F11" s="82"/>
      <c r="G11" s="83">
        <v>-13685510</v>
      </c>
      <c r="H11" s="84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-3421377.5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4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5" t="s">
        <v>0</v>
      </c>
      <c r="C9" s="58" t="s">
        <v>1</v>
      </c>
      <c r="D9" s="85" t="s">
        <v>2</v>
      </c>
      <c r="E9" s="85" t="s">
        <v>79</v>
      </c>
      <c r="F9" s="86" t="s">
        <v>3</v>
      </c>
      <c r="G9" s="86"/>
      <c r="H9" s="2"/>
    </row>
    <row r="10" spans="1:8" x14ac:dyDescent="0.25">
      <c r="A10" s="2"/>
      <c r="B10" s="87" t="s">
        <v>113</v>
      </c>
      <c r="C10" s="88">
        <v>2015</v>
      </c>
      <c r="D10" s="88">
        <v>10</v>
      </c>
      <c r="E10" s="47">
        <v>346503</v>
      </c>
      <c r="F10" s="47">
        <f>E10/D10</f>
        <v>34650.300000000003</v>
      </c>
      <c r="G10" s="70" t="s">
        <v>4</v>
      </c>
      <c r="H10" s="2"/>
    </row>
    <row r="11" spans="1:8" x14ac:dyDescent="0.25">
      <c r="A11" s="2"/>
      <c r="B11" s="87" t="s">
        <v>114</v>
      </c>
      <c r="C11" s="88">
        <v>2015</v>
      </c>
      <c r="D11" s="88">
        <v>10</v>
      </c>
      <c r="E11" s="47">
        <v>214691</v>
      </c>
      <c r="F11" s="47">
        <f t="shared" ref="F11:F21" si="0">E11/D11</f>
        <v>21469.1</v>
      </c>
      <c r="G11" s="70" t="s">
        <v>4</v>
      </c>
      <c r="H11" s="2"/>
    </row>
    <row r="12" spans="1:8" x14ac:dyDescent="0.25">
      <c r="A12" s="2"/>
      <c r="B12" s="87" t="s">
        <v>115</v>
      </c>
      <c r="C12" s="88">
        <v>2015</v>
      </c>
      <c r="D12" s="88">
        <v>10</v>
      </c>
      <c r="E12" s="47">
        <v>17500</v>
      </c>
      <c r="F12" s="47">
        <f t="shared" si="0"/>
        <v>1750</v>
      </c>
      <c r="G12" s="70" t="s">
        <v>4</v>
      </c>
      <c r="H12" s="2"/>
    </row>
    <row r="13" spans="1:8" x14ac:dyDescent="0.25">
      <c r="A13" s="2"/>
      <c r="B13" s="87" t="s">
        <v>116</v>
      </c>
      <c r="C13" s="88">
        <v>2015</v>
      </c>
      <c r="D13" s="88">
        <v>10</v>
      </c>
      <c r="E13" s="47">
        <v>1028452</v>
      </c>
      <c r="F13" s="47">
        <f t="shared" si="0"/>
        <v>102845.2</v>
      </c>
      <c r="G13" s="70" t="s">
        <v>4</v>
      </c>
      <c r="H13" s="2"/>
    </row>
    <row r="14" spans="1:8" x14ac:dyDescent="0.25">
      <c r="A14" s="2"/>
      <c r="B14" s="87" t="s">
        <v>117</v>
      </c>
      <c r="C14" s="88">
        <v>2015</v>
      </c>
      <c r="D14" s="88">
        <v>10</v>
      </c>
      <c r="E14" s="47">
        <v>153063</v>
      </c>
      <c r="F14" s="47">
        <f t="shared" si="0"/>
        <v>15306.3</v>
      </c>
      <c r="G14" s="70" t="s">
        <v>4</v>
      </c>
      <c r="H14" s="2"/>
    </row>
    <row r="15" spans="1:8" x14ac:dyDescent="0.25">
      <c r="A15" s="2"/>
      <c r="B15" s="87" t="s">
        <v>118</v>
      </c>
      <c r="C15" s="88">
        <v>2015</v>
      </c>
      <c r="D15" s="88">
        <v>5</v>
      </c>
      <c r="E15" s="47">
        <v>72070</v>
      </c>
      <c r="F15" s="47">
        <f t="shared" si="0"/>
        <v>14414</v>
      </c>
      <c r="G15" s="70" t="s">
        <v>4</v>
      </c>
      <c r="H15" s="2"/>
    </row>
    <row r="16" spans="1:8" x14ac:dyDescent="0.25">
      <c r="A16" s="2"/>
      <c r="B16" s="87" t="s">
        <v>119</v>
      </c>
      <c r="C16" s="88">
        <v>2015</v>
      </c>
      <c r="D16" s="88">
        <v>30</v>
      </c>
      <c r="E16" s="47">
        <v>1179146</v>
      </c>
      <c r="F16" s="47">
        <f t="shared" si="0"/>
        <v>39304.866666666669</v>
      </c>
      <c r="G16" s="70" t="s">
        <v>4</v>
      </c>
      <c r="H16" s="2"/>
    </row>
    <row r="17" spans="1:8" x14ac:dyDescent="0.25">
      <c r="A17" s="2"/>
      <c r="B17" s="87" t="s">
        <v>120</v>
      </c>
      <c r="C17" s="88">
        <v>2015</v>
      </c>
      <c r="D17" s="88">
        <v>10</v>
      </c>
      <c r="E17" s="47">
        <v>253348</v>
      </c>
      <c r="F17" s="47">
        <f t="shared" si="0"/>
        <v>25334.799999999999</v>
      </c>
      <c r="G17" s="70" t="s">
        <v>4</v>
      </c>
      <c r="H17" s="2"/>
    </row>
    <row r="18" spans="1:8" x14ac:dyDescent="0.25">
      <c r="A18" s="2"/>
      <c r="B18" s="87" t="s">
        <v>118</v>
      </c>
      <c r="C18" s="88">
        <v>2015</v>
      </c>
      <c r="D18" s="88">
        <v>5</v>
      </c>
      <c r="E18" s="47">
        <v>371721</v>
      </c>
      <c r="F18" s="47">
        <f t="shared" si="0"/>
        <v>74344.2</v>
      </c>
      <c r="G18" s="70" t="s">
        <v>4</v>
      </c>
      <c r="H18" s="2"/>
    </row>
    <row r="19" spans="1:8" x14ac:dyDescent="0.25">
      <c r="A19" s="2"/>
      <c r="B19" s="87" t="s">
        <v>121</v>
      </c>
      <c r="C19" s="88">
        <v>2015</v>
      </c>
      <c r="D19" s="88">
        <v>5</v>
      </c>
      <c r="E19" s="47">
        <v>339410</v>
      </c>
      <c r="F19" s="47">
        <f t="shared" si="0"/>
        <v>67882</v>
      </c>
      <c r="G19" s="70" t="s">
        <v>4</v>
      </c>
      <c r="H19" s="2"/>
    </row>
    <row r="20" spans="1:8" x14ac:dyDescent="0.25">
      <c r="A20" s="2"/>
      <c r="B20" s="87" t="s">
        <v>115</v>
      </c>
      <c r="C20" s="88">
        <v>2015</v>
      </c>
      <c r="D20" s="88">
        <v>10</v>
      </c>
      <c r="E20" s="47">
        <v>6125</v>
      </c>
      <c r="F20" s="47">
        <f t="shared" si="0"/>
        <v>612.5</v>
      </c>
      <c r="G20" s="70" t="s">
        <v>4</v>
      </c>
      <c r="H20" s="2"/>
    </row>
    <row r="21" spans="1:8" x14ac:dyDescent="0.25">
      <c r="A21" s="2"/>
      <c r="B21" s="87" t="s">
        <v>122</v>
      </c>
      <c r="C21" s="88">
        <v>2015</v>
      </c>
      <c r="D21" s="88">
        <v>75</v>
      </c>
      <c r="E21" s="47">
        <v>20108529</v>
      </c>
      <c r="F21" s="47">
        <f t="shared" si="0"/>
        <v>268113.71999999997</v>
      </c>
      <c r="G21" s="70" t="s">
        <v>4</v>
      </c>
      <c r="H21" s="2"/>
    </row>
    <row r="22" spans="1:8" x14ac:dyDescent="0.25">
      <c r="A22" s="2"/>
      <c r="B22" s="34" t="s">
        <v>123</v>
      </c>
      <c r="C22" s="35"/>
      <c r="D22" s="35"/>
      <c r="E22" s="36"/>
      <c r="F22" s="63">
        <f>SUM(F10:F21)</f>
        <v>666026.98666666658</v>
      </c>
      <c r="G22" s="64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9" t="s">
        <v>7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92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26221404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25190422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1030982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90" t="s">
        <v>83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-607069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-349582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-257487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90" t="s">
        <v>93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3068983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2800000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268983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90" t="s">
        <v>87</v>
      </c>
      <c r="C26" s="91"/>
      <c r="D26" s="91"/>
      <c r="E26" s="91"/>
      <c r="F26" s="91"/>
      <c r="G26" s="91"/>
      <c r="H26" s="92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362333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777524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2015'!F22</f>
        <v>666026.98666666658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192196.97333333315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2018-08-10T09:02:09Z</dcterms:modified>
</cp:coreProperties>
</file>