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35" windowWidth="20730" windowHeight="1164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/>
  <c r="F26" i="11" l="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7" i="11"/>
  <c r="F10" i="1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F28" i="11"/>
  <c r="G29" i="12" s="1"/>
  <c r="G30" i="12" s="1"/>
  <c r="E20" i="2" s="1"/>
  <c r="E21" i="2" s="1"/>
  <c r="G21" i="2" s="1"/>
  <c r="E28" i="13"/>
  <c r="G28" i="13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<sst xmlns="http://schemas.openxmlformats.org/spreadsheetml/2006/main" count="266" uniqueCount="137">
  <si>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</si>
  <si>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</si>
  <si>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</si>
  <si>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</si>
  <si>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</si>
  <si>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</si>
  <si>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</si>
  <si>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</si>
  <si>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</si>
  <si>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</si>
  <si>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</si>
  <si>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</si>
  <si>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</si>
  <si>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</si>
  <si>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</si>
  <si>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</si>
  <si>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</si>
  <si>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</si>
  <si>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</si>
  <si>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</si>
  <si>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</si>
  <si>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</si>
  <si>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</si>
  <si>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</si>
  <si>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</si>
  <si>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</si>
  <si>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</si>
  <si>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</si>
  <si>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</si>
  <si>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</si>
  <si>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</si>
  <si>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</si>
  <si>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</si>
  <si>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</si>
  <si>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</si>
  <si>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</si>
  <si>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</si>
  <si>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</si>
  <si>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</si>
  <si>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</si>
  <si>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</si>
  <si>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</si>
  <si>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</si>
  <si>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</si>
  <si>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</si>
  <si>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</si>
  <si>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</si>
  <si>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</si>
  <si>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</si>
  <si>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</si>
  <si>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</si>
  <si>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</si>
  <si>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</si>
  <si>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</si>
  <si>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</si>
  <si>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</si>
  <si>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</si>
  <si>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</si>
  <si>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</si>
  <si>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</si>
  <si>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</si>
  <si>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</si>
  <si>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</si>
  <si>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</si>
  <si>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</si>
  <si>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</si>
  <si>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</si>
  <si>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</si>
  <si>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</si>
  <si>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</si>
  <si>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</si>
  <si>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</si>
  <si>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</si>
  <si>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</si>
  <si>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</si>
  <si>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</si>
  <si>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</si>
  <si>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</si>
  <si>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</si>
  <si>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</si>
  <si>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</si>
  <si>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</si>
  <si>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</si>
  <si>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</si>
  <si>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</si>
  <si>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</si>
  <si>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</si>
  <si>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</si>
  <si>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</si>
  <si>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</si>
  <si>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</si>
  <si>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</si>
  <si>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</si>
  <si>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</si>
  <si>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</si>
  <si>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</si>
  <si>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</si>
  <si>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</si>
  <si>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</si>
  <si>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</si>
  <si>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</si>
  <si>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</si>
  <si>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</si>
  <si>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</si>
  <si>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</si>
  <si>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</si>
  <si>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</si>
  <si>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</si>
  <si>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</si>
  <si>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</si>
  <si>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</si>
  <si>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</si>
  <si>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</si>
  <si>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SRO-brønd/kvarterbrønd/sektionsbrønd, Konstruktioner</t>
  </si>
  <si>
    <t>SRO-brønd/kvarterbrønd/sektionsbrønd, Mek./EL</t>
  </si>
  <si>
    <t>SRO-brønd/kvarterbrønd/sektionsbrønd, SRO</t>
  </si>
  <si>
    <t>Skelbrønd, Konstruktioner</t>
  </si>
  <si>
    <t>Skelbrønd, Mek./EL</t>
  </si>
  <si>
    <t>Afregningsmålere, elektroniske ≤ Ø 110mm (Qn 10)</t>
  </si>
  <si>
    <t>Ø 50mm &lt; Ledningsnet ≤ Ø110 mm</t>
  </si>
  <si>
    <t>Stik på ledningsnet, Konstruktioner</t>
  </si>
  <si>
    <t>Stik på ledningsnet, Mek./EL</t>
  </si>
  <si>
    <t>Ventiler på Ø 50mm &lt; Ledningsnet ≤ Ø110 mm</t>
  </si>
  <si>
    <t>Ventiler på Ø110 mm &lt; Ledningsnet ≤ Ø 250 mm</t>
  </si>
  <si>
    <t>Ledningsnet ≤ Ø50 mm</t>
  </si>
  <si>
    <t>Ventiler på ledningsnet ≤ Ø50 mm</t>
  </si>
  <si>
    <t>Ø110 mm &lt; Ledningsnet ≤ Ø 250 mm</t>
  </si>
  <si>
    <t>Ø 250 mm &lt; Ledningsnet ≤ Ø 500mm</t>
  </si>
  <si>
    <t>Ledningsnet &gt; Ø 500 mm</t>
  </si>
  <si>
    <t>Ventiler på Ø 250 mm &lt; Ledningsnet ≤ Ø 500mm</t>
  </si>
  <si>
    <t>Inspektionsbrønd,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</si>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</sst>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22172535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1446037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1098011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162186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394293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3100527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218034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301157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519191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-157131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-1577482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-1734613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1885105</v>
      </c>
      <c r="F28" s="78" t="s">
        <v>4</v>
      </c>
      <c r="G28" s="1">
        <f>IF(E28&lt;0,0,-E28)</f>
        <v>-1885105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1</v>
      </c>
      <c r="F30" s="78" t="s">
        <v>4</v>
      </c>
      <c r="G30" s="57">
        <f>-$E$30</f>
        <v>-1</v>
      </c>
      <c r="H30" s="78" t="s">
        <v>4</v>
      </c>
      <c r="I30" s="2"/>
    </row>
    <row r="31" spans="1:9" x14ac:dyDescent="0.25">
      <c r="A31" s="2"/>
      <c r="B31" s="95" t="s">
        <v>132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133</v>
      </c>
      <c r="C32" s="38"/>
      <c r="D32" s="39"/>
      <c r="E32" s="47">
        <v>20287429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20287429</v>
      </c>
      <c r="F35" s="78" t="s">
        <v>4</v>
      </c>
      <c r="G35" s="57">
        <f>-E35</f>
        <v>-20287429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0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134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18456450.771205686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11210350.446362598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89625.074966223328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106221.2923665475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18260604.403872918</v>
      </c>
      <c r="F13" s="58" t="s">
        <v>4</v>
      </c>
      <c r="G13" s="57">
        <f>E13</f>
        <v>18260604.403872918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199294.5</v>
      </c>
      <c r="F15" s="58" t="s">
        <v>4</v>
      </c>
      <c r="G15" s="57">
        <f>E15</f>
        <v>199294.5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196070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-21253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-100000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-29005.653333333379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45811.346666666621</v>
      </c>
      <c r="F21" s="58" t="s">
        <v>4</v>
      </c>
      <c r="G21" s="57">
        <f>E21</f>
        <v>45811.346666666621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0</v>
      </c>
      <c r="F23" s="58" t="s">
        <v>4</v>
      </c>
      <c r="G23" s="57">
        <f>E23</f>
        <v>0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18505710.250539586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  <mergeCell ref="B19:D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18260604.403872918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3575309.593797653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3473678.9236815586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11210350.446362598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231909.67592918605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88301.17177590559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105775.54586412848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18298437.362162068</v>
      </c>
      <c r="F16" s="58" t="s">
        <v>4</v>
      </c>
      <c r="G16" s="57">
        <f>E16</f>
        <v>18298437.362162068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199294.5</v>
      </c>
      <c r="F18" s="58" t="s">
        <v>4</v>
      </c>
      <c r="G18" s="57">
        <f>E18</f>
        <v>199294.5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18497731.862162068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3695576.0927041648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3550524.232138922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11210350.446362598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18456450.771205686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7246100.3248430882</v>
      </c>
      <c r="H9" s="70" t="s">
        <v>4</v>
      </c>
      <c r="I9" s="2"/>
    </row>
    <row r="10" spans="1:9" x14ac:dyDescent="0.25">
      <c r="A10" s="2"/>
      <c r="B10" s="50" t="s">
        <v>135</v>
      </c>
      <c r="C10" s="45"/>
      <c r="D10" s="45"/>
      <c r="E10" s="45"/>
      <c r="F10" s="46"/>
      <c r="G10" s="47">
        <v>100885.174</v>
      </c>
      <c r="H10" s="70" t="s">
        <v>4</v>
      </c>
      <c r="I10" s="2"/>
    </row>
    <row r="11" spans="1:9" x14ac:dyDescent="0.25">
      <c r="A11" s="2"/>
      <c r="B11" s="50" t="s">
        <v>136</v>
      </c>
      <c r="C11" s="45"/>
      <c r="D11" s="45"/>
      <c r="E11" s="45"/>
      <c r="F11" s="46"/>
      <c r="G11" s="47">
        <f>$G$9-$G$10</f>
        <v>7145215.1508430885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1.2543369664053876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89625.074966223328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3695576.0927041648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73911.521854083301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3550524.232138922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32309.770512464191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106221.2923665475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2278650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1481472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797178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199294.5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0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50</v>
      </c>
      <c r="E10" s="47">
        <v>113116</v>
      </c>
      <c r="F10" s="47">
        <f>E10/D10</f>
        <v>2262.3200000000002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15</v>
      </c>
      <c r="E11" s="47">
        <v>113116</v>
      </c>
      <c r="F11" s="47">
        <f t="shared" ref="F11:F27" si="0">E11/D11</f>
        <v>7541.0666666666666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10</v>
      </c>
      <c r="E12" s="47">
        <v>113116</v>
      </c>
      <c r="F12" s="47">
        <f t="shared" si="0"/>
        <v>11311.6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50</v>
      </c>
      <c r="E13" s="47">
        <v>274996</v>
      </c>
      <c r="F13" s="47">
        <f t="shared" si="0"/>
        <v>5499.92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15</v>
      </c>
      <c r="E14" s="47">
        <v>117855</v>
      </c>
      <c r="F14" s="47">
        <f t="shared" si="0"/>
        <v>7857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10</v>
      </c>
      <c r="E15" s="47">
        <v>507732</v>
      </c>
      <c r="F15" s="47">
        <f t="shared" si="0"/>
        <v>50773.2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75</v>
      </c>
      <c r="E16" s="47">
        <v>2432402</v>
      </c>
      <c r="F16" s="47">
        <f t="shared" si="0"/>
        <v>32432.026666666668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75</v>
      </c>
      <c r="E17" s="47">
        <v>270957</v>
      </c>
      <c r="F17" s="47">
        <f t="shared" si="0"/>
        <v>3612.76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75</v>
      </c>
      <c r="E18" s="47">
        <v>229182</v>
      </c>
      <c r="F18" s="47">
        <f t="shared" si="0"/>
        <v>3055.76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75</v>
      </c>
      <c r="E19" s="47">
        <v>447815</v>
      </c>
      <c r="F19" s="47">
        <f t="shared" si="0"/>
        <v>5970.8666666666668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75</v>
      </c>
      <c r="E20" s="47">
        <v>171500</v>
      </c>
      <c r="F20" s="47">
        <f t="shared" si="0"/>
        <v>2286.6666666666665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75</v>
      </c>
      <c r="E21" s="47">
        <v>812500</v>
      </c>
      <c r="F21" s="47">
        <f t="shared" si="0"/>
        <v>10833.333333333334</v>
      </c>
      <c r="G21" s="70" t="s">
        <v>4</v>
      </c>
      <c r="H21" s="2"/>
    </row>
    <row r="22" spans="1:8" x14ac:dyDescent="0.25">
      <c r="A22" s="2"/>
      <c r="B22" s="86" t="s">
        <v>125</v>
      </c>
      <c r="C22" s="87">
        <v>2015</v>
      </c>
      <c r="D22" s="87">
        <v>75</v>
      </c>
      <c r="E22" s="47">
        <v>225000</v>
      </c>
      <c r="F22" s="47">
        <f t="shared" si="0"/>
        <v>3000</v>
      </c>
      <c r="G22" s="70" t="s">
        <v>4</v>
      </c>
      <c r="H22" s="2"/>
    </row>
    <row r="23" spans="1:8" x14ac:dyDescent="0.25">
      <c r="A23" s="2"/>
      <c r="B23" s="86" t="s">
        <v>126</v>
      </c>
      <c r="C23" s="87">
        <v>2015</v>
      </c>
      <c r="D23" s="87">
        <v>75</v>
      </c>
      <c r="E23" s="47">
        <v>90000</v>
      </c>
      <c r="F23" s="47">
        <f t="shared" si="0"/>
        <v>1200</v>
      </c>
      <c r="G23" s="70" t="s">
        <v>4</v>
      </c>
      <c r="H23" s="2"/>
    </row>
    <row r="24" spans="1:8" x14ac:dyDescent="0.25">
      <c r="A24" s="2"/>
      <c r="B24" s="86" t="s">
        <v>127</v>
      </c>
      <c r="C24" s="87">
        <v>2015</v>
      </c>
      <c r="D24" s="87">
        <v>75</v>
      </c>
      <c r="E24" s="47">
        <v>1518000</v>
      </c>
      <c r="F24" s="47">
        <f t="shared" si="0"/>
        <v>20240</v>
      </c>
      <c r="G24" s="70" t="s">
        <v>4</v>
      </c>
      <c r="H24" s="2"/>
    </row>
    <row r="25" spans="1:8" x14ac:dyDescent="0.25">
      <c r="A25" s="2"/>
      <c r="B25" s="86" t="s">
        <v>128</v>
      </c>
      <c r="C25" s="87">
        <v>2015</v>
      </c>
      <c r="D25" s="87">
        <v>75</v>
      </c>
      <c r="E25" s="47">
        <v>706574</v>
      </c>
      <c r="F25" s="47">
        <f t="shared" si="0"/>
        <v>9420.9866666666658</v>
      </c>
      <c r="G25" s="70" t="s">
        <v>4</v>
      </c>
      <c r="H25" s="2"/>
    </row>
    <row r="26" spans="1:8" x14ac:dyDescent="0.25">
      <c r="A26" s="2"/>
      <c r="B26" s="86" t="s">
        <v>129</v>
      </c>
      <c r="C26" s="87">
        <v>2015</v>
      </c>
      <c r="D26" s="87">
        <v>75</v>
      </c>
      <c r="E26" s="47">
        <v>116000</v>
      </c>
      <c r="F26" s="47">
        <f t="shared" si="0"/>
        <v>1546.6666666666667</v>
      </c>
      <c r="G26" s="70" t="s">
        <v>4</v>
      </c>
      <c r="H26" s="2"/>
    </row>
    <row r="27" spans="1:8" x14ac:dyDescent="0.25">
      <c r="A27" s="2"/>
      <c r="B27" s="86" t="s">
        <v>130</v>
      </c>
      <c r="C27" s="87">
        <v>2015</v>
      </c>
      <c r="D27" s="87">
        <v>50</v>
      </c>
      <c r="E27" s="47">
        <v>50000</v>
      </c>
      <c r="F27" s="47">
        <f t="shared" si="0"/>
        <v>1000</v>
      </c>
      <c r="G27" s="70" t="s">
        <v>4</v>
      </c>
      <c r="H27" s="2"/>
    </row>
    <row r="28" spans="1:8" x14ac:dyDescent="0.25">
      <c r="A28" s="2"/>
      <c r="B28" s="34" t="s">
        <v>131</v>
      </c>
      <c r="C28" s="35"/>
      <c r="D28" s="35"/>
      <c r="E28" s="36"/>
      <c r="F28" s="63">
        <f>SUM(F10:F27)</f>
        <v>179844.17333333331</v>
      </c>
      <c r="G28" s="64" t="s">
        <v>4</v>
      </c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  <row r="59" spans="1:8" x14ac:dyDescent="0.25">
      <c r="A59" s="32"/>
      <c r="B59" s="32"/>
      <c r="C59" s="32"/>
      <c r="D59" s="32"/>
      <c r="E59" s="32"/>
      <c r="F59" s="32"/>
      <c r="G59" s="32"/>
      <c r="H59" s="32"/>
    </row>
    <row r="60" spans="1:8" x14ac:dyDescent="0.25">
      <c r="A60" s="32"/>
      <c r="B60" s="32"/>
      <c r="C60" s="32"/>
      <c r="D60" s="32"/>
      <c r="E60" s="32"/>
      <c r="F60" s="32"/>
      <c r="G60" s="32"/>
      <c r="H60" s="32"/>
    </row>
  </sheetData>
  <sheetProtection password="DFE9" sheet="1" objects="1" scenarios="1"/>
  <mergeCells count="4">
    <mergeCell ref="B28:E2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11147870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10951800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196070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328747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350000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-21253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0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100000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-100000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246267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142427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2015'!F28</f>
        <v>179844.17333333331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-29005.653333333379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2018-08-10T09:48:24Z</dcterms:modified>
</cp:coreProperties>
</file>