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<sst xmlns="http://schemas.openxmlformats.org/spreadsheetml/2006/main" count="244" uniqueCount="124">
  <si>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</si>
  <si>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</si>
  <si>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</si>
  <si>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</si>
  <si>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</si>
  <si>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</si>
  <si>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</si>
  <si>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</si>
  <si>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</si>
  <si>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</si>
  <si>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</si>
  <si>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</si>
  <si>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</si>
  <si>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</si>
  <si>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</si>
  <si>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</si>
  <si>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</si>
  <si>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</si>
  <si>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</si>
  <si>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</si>
  <si>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</si>
  <si>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</si>
  <si>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</si>
  <si>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</si>
  <si>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</si>
  <si>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</si>
  <si>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</si>
  <si>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</si>
  <si>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</si>
  <si>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</si>
  <si>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</si>
  <si>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</si>
  <si>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</si>
  <si>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</si>
  <si>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</si>
  <si>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</si>
  <si>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</si>
  <si>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</si>
  <si>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</si>
  <si>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</si>
  <si>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</si>
  <si>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</si>
  <si>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</si>
  <si>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</si>
  <si>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</si>
  <si>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</si>
  <si>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</si>
  <si>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</si>
  <si>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</si>
  <si>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</si>
  <si>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</si>
  <si>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</si>
  <si>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</si>
  <si>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</si>
  <si>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</si>
  <si>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</si>
  <si>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</si>
  <si>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</si>
  <si>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</si>
  <si>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</si>
  <si>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</si>
  <si>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</si>
  <si>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</si>
  <si>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</si>
  <si>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</si>
  <si>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</si>
  <si>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</si>
  <si>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</si>
  <si>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</si>
  <si>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</si>
  <si>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</si>
  <si>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</si>
  <si>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</si>
  <si>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</si>
  <si>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</si>
  <si>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</si>
  <si>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</si>
  <si>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</si>
  <si>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</si>
  <si>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</si>
  <si>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</si>
  <si>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</si>
  <si>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</si>
  <si>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</si>
  <si>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</si>
  <si>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</si>
  <si>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</si>
  <si>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</si>
  <si>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</si>
  <si>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</si>
  <si>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</si>
  <si>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</si>
  <si>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</si>
  <si>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</si>
  <si>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</si>
  <si>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</si>
  <si>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</si>
  <si>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</si>
  <si>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</si>
  <si>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</si>
  <si>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</si>
  <si>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</si>
  <si>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</si>
  <si>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</si>
  <si>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</si>
  <si>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</si>
  <si>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</si>
  <si>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</si>
  <si>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</si>
  <si>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</si>
  <si>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</si>
  <si>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</si>
  <si>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</si>
  <si>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Ø110 mm &lt; Ledningsnet ≤ Ø 250 mm</t>
  </si>
  <si>
    <t>Afregningsmålere, elektroniske &gt; Ø110 mm</t>
  </si>
  <si>
    <t>SRO-anlæg, vandværk</t>
  </si>
  <si>
    <t>Køretøjer, små lastvogne (&lt; 3.500 kg.)</t>
  </si>
  <si>
    <t>Pumpestation (inkl. evt. hydrofor)/trykforøger,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</si>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</sst>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38550519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4796831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982228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349814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793333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6922206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449975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449975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-215383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-3804665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-1287525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-5307573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2064608</v>
      </c>
      <c r="F28" s="78" t="s">
        <v>4</v>
      </c>
      <c r="G28" s="1">
        <f>IF(E28&lt;0,0,-E28)</f>
        <v>-2064608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426119.81932482496</v>
      </c>
      <c r="F30" s="78" t="s">
        <v>4</v>
      </c>
      <c r="G30" s="57">
        <f>-$E$30</f>
        <v>-426119.81932482496</v>
      </c>
      <c r="H30" s="78" t="s">
        <v>4</v>
      </c>
      <c r="I30" s="2"/>
    </row>
    <row r="31" spans="1:9" x14ac:dyDescent="0.25">
      <c r="A31" s="2"/>
      <c r="B31" s="95" t="s">
        <v>119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120</v>
      </c>
      <c r="C32" s="38"/>
      <c r="D32" s="39"/>
      <c r="E32" s="47">
        <v>30260897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449939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30710836</v>
      </c>
      <c r="F35" s="78" t="s">
        <v>4</v>
      </c>
      <c r="G35" s="57">
        <f>-E35</f>
        <v>-30710836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5348955.1806751788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121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31683503.553159326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12909516.797970066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284927.84815160517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281032.91980161716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31117542.785206102</v>
      </c>
      <c r="F13" s="58" t="s">
        <v>4</v>
      </c>
      <c r="G13" s="57">
        <f>E13</f>
        <v>31117542.785206102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579715.74000000022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-324167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-6155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-381759.02666666661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-132365.28666666639</v>
      </c>
      <c r="F21" s="58" t="s">
        <v>4</v>
      </c>
      <c r="G21" s="57">
        <f>E21</f>
        <v>-132365.28666666639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5348955.1806751788</v>
      </c>
      <c r="F23" s="58" t="s">
        <v>4</v>
      </c>
      <c r="G23" s="57">
        <f>E23</f>
        <v>5348955.1806751788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36334132.679214612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31117542.785206102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9753337.8734199759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8454322.5527747404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12909516.797970066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395192.79337211745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279844.1524909907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279780.37836312986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30953111.047724098</v>
      </c>
      <c r="F16" s="58" t="s">
        <v>4</v>
      </c>
      <c r="G16" s="57">
        <f>E16</f>
        <v>30953111.047724098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30953111.047724098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10109141.314623382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8664845.4405658785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12909516.797970066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31683503.553159326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18773986.755189262</v>
      </c>
      <c r="H9" s="70" t="s">
        <v>4</v>
      </c>
      <c r="I9" s="2"/>
    </row>
    <row r="10" spans="1:9" x14ac:dyDescent="0.25">
      <c r="A10" s="2"/>
      <c r="B10" s="50" t="s">
        <v>122</v>
      </c>
      <c r="C10" s="45"/>
      <c r="D10" s="45"/>
      <c r="E10" s="45"/>
      <c r="F10" s="46"/>
      <c r="G10" s="47">
        <v>24056.069740299998</v>
      </c>
      <c r="H10" s="70" t="s">
        <v>4</v>
      </c>
      <c r="I10" s="2"/>
    </row>
    <row r="11" spans="1:9" x14ac:dyDescent="0.25">
      <c r="A11" s="2"/>
      <c r="B11" s="50" t="s">
        <v>123</v>
      </c>
      <c r="C11" s="45"/>
      <c r="D11" s="45"/>
      <c r="E11" s="45"/>
      <c r="F11" s="46"/>
      <c r="G11" s="47">
        <f>$G$9-$G$10</f>
        <v>18749930.685448963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1.5196208078397098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284927.84815160517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10109141.314623382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202182.82629246765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8664845.4405658785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78850.09350914949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281032.91980161716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1405174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1405174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218947</v>
      </c>
      <c r="F10" s="47">
        <f>E10/D10</f>
        <v>2919.2933333333335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120246</v>
      </c>
      <c r="F11" s="47">
        <f t="shared" ref="F11:F16" si="0">E11/D11</f>
        <v>12024.6</v>
      </c>
      <c r="G11" s="70" t="s">
        <v>4</v>
      </c>
      <c r="H11" s="2"/>
    </row>
    <row r="12" spans="1:8" x14ac:dyDescent="0.25">
      <c r="A12" s="2"/>
      <c r="B12" s="86" t="s">
        <v>114</v>
      </c>
      <c r="C12" s="87">
        <v>2015</v>
      </c>
      <c r="D12" s="87">
        <v>10</v>
      </c>
      <c r="E12" s="47">
        <v>3240154</v>
      </c>
      <c r="F12" s="47">
        <f t="shared" si="0"/>
        <v>324015.40000000002</v>
      </c>
      <c r="G12" s="70" t="s">
        <v>4</v>
      </c>
      <c r="H12" s="2"/>
    </row>
    <row r="13" spans="1:8" x14ac:dyDescent="0.25">
      <c r="A13" s="2"/>
      <c r="B13" s="86" t="s">
        <v>115</v>
      </c>
      <c r="C13" s="87">
        <v>2015</v>
      </c>
      <c r="D13" s="87">
        <v>10</v>
      </c>
      <c r="E13" s="47">
        <v>535120</v>
      </c>
      <c r="F13" s="47">
        <f t="shared" si="0"/>
        <v>53512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5</v>
      </c>
      <c r="E14" s="47">
        <v>609620</v>
      </c>
      <c r="F14" s="47">
        <f t="shared" si="0"/>
        <v>121924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50</v>
      </c>
      <c r="E15" s="47">
        <v>1019187</v>
      </c>
      <c r="F15" s="47">
        <f>E15/D15</f>
        <v>20383.740000000002</v>
      </c>
      <c r="G15" s="70" t="s">
        <v>4</v>
      </c>
      <c r="H15" s="2"/>
    </row>
    <row r="16" spans="1:8" x14ac:dyDescent="0.25">
      <c r="A16" s="2"/>
      <c r="B16" s="86" t="s">
        <v>113</v>
      </c>
      <c r="C16" s="87">
        <v>2015</v>
      </c>
      <c r="D16" s="87">
        <v>75</v>
      </c>
      <c r="E16" s="47">
        <v>10400584</v>
      </c>
      <c r="F16" s="47">
        <f t="shared" si="0"/>
        <v>138674.45333333334</v>
      </c>
      <c r="G16" s="70" t="s">
        <v>4</v>
      </c>
      <c r="H16" s="2"/>
    </row>
    <row r="17" spans="1:8" x14ac:dyDescent="0.25">
      <c r="A17" s="2"/>
      <c r="B17" s="34" t="s">
        <v>118</v>
      </c>
      <c r="C17" s="35"/>
      <c r="D17" s="35"/>
      <c r="E17" s="36"/>
      <c r="F17" s="63">
        <f>SUM(F10:F16)</f>
        <v>673453.48666666669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12952267.74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12372552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579715.74000000022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194833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519000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-324167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23845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-6155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394333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1334333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673453.48666666669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-381759.02666666661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2018-08-09T14:07:08Z</dcterms:modified>
</cp:coreProperties>
</file>