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8800" yWindow="15" windowWidth="20730" windowHeight="1176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G36" i="13" s="1"/>
  <c r="F24" i="11" l="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E19" i="2" s="1"/>
  <c r="G17" i="12"/>
  <c r="E18" i="2" s="1"/>
  <c r="F11" i="11"/>
  <c r="F12" i="11"/>
  <c r="F13" i="11"/>
  <c r="F14" i="11"/>
  <c r="F25" i="11"/>
  <c r="F10" i="11"/>
  <c r="F26" i="11" s="1"/>
  <c r="G29" i="12" s="1"/>
  <c r="G13" i="10"/>
  <c r="E15" i="2" s="1"/>
  <c r="G15" i="2" s="1"/>
  <c r="G12" i="9"/>
  <c r="G14" i="9" s="1"/>
  <c r="G9" i="9"/>
  <c r="G11" i="9" s="1"/>
  <c r="G12" i="7"/>
  <c r="G18" i="4"/>
  <c r="E23" i="2"/>
  <c r="G23" i="2" s="1"/>
  <c r="E17" i="2"/>
  <c r="E11" i="4" l="1"/>
  <c r="E15" i="4"/>
  <c r="E10" i="4"/>
  <c r="E9" i="2"/>
  <c r="G9" i="8"/>
  <c r="E11" i="2" s="1"/>
  <c r="E28" i="13"/>
  <c r="G28" i="13" s="1"/>
  <c r="G30" i="12"/>
  <c r="E20" i="2" s="1"/>
  <c r="E21" i="2" s="1"/>
  <c r="G21" i="2" s="1"/>
  <c r="G15" i="9"/>
  <c r="E12" i="2" s="1"/>
  <c r="E13" i="2" l="1"/>
  <c r="G13" i="2" s="1"/>
  <c r="G24" i="2" s="1"/>
  <c r="E9" i="4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<sst xmlns="http://schemas.openxmlformats.org/spreadsheetml/2006/main" count="262" uniqueCount="133">
  <si>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</si>
  <si>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</si>
  <si>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</si>
  <si>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</si>
  <si>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</si>
  <si>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</si>
  <si>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</si>
  <si>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</si>
  <si>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</si>
  <si>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</si>
  <si>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</si>
  <si>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</si>
  <si>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</si>
  <si>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</si>
  <si>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</si>
  <si>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</si>
  <si>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</si>
  <si>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</si>
  <si>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</si>
  <si>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</si>
  <si>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</si>
  <si>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</si>
  <si>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</si>
  <si>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</si>
  <si>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</si>
  <si>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</si>
  <si>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</si>
  <si>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</si>
  <si>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</si>
  <si>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</si>
  <si>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</si>
  <si>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</si>
  <si>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</si>
  <si>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</si>
  <si>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</si>
  <si>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</si>
  <si>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</si>
  <si>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</si>
  <si>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</si>
  <si>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</si>
  <si>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</si>
  <si>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</si>
  <si>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</si>
  <si>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</si>
  <si>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</si>
  <si>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</si>
  <si>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</si>
  <si>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</si>
  <si>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</si>
  <si>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</si>
  <si>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</si>
  <si>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</si>
  <si>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</si>
  <si>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</si>
  <si>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</si>
  <si>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</si>
  <si>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</si>
  <si>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</si>
  <si>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</si>
  <si>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</si>
  <si>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</si>
  <si>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</si>
  <si>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</si>
  <si>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</si>
  <si>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</si>
  <si>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</si>
  <si>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</si>
  <si>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</si>
  <si>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</si>
  <si>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</si>
  <si>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</si>
  <si>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</si>
  <si>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</si>
  <si>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</si>
  <si>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</si>
  <si>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</si>
  <si>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</si>
  <si>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</si>
  <si>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</si>
  <si>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</si>
  <si>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</si>
  <si>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</si>
  <si>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</si>
  <si>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</si>
  <si>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</si>
  <si>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</si>
  <si>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</si>
  <si>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</si>
  <si>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</si>
  <si>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</si>
  <si>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</si>
  <si>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</si>
  <si>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</si>
  <si>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</si>
  <si>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</si>
  <si>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</si>
  <si>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</si>
  <si>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</si>
  <si>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</si>
  <si>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</si>
  <si>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</si>
  <si>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</si>
  <si>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</si>
  <si>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</si>
  <si>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</si>
  <si>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</si>
  <si>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</si>
  <si>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</si>
  <si>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</si>
  <si>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</si>
  <si>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</si>
  <si>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</si>
  <si>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</si>
  <si>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Inspektionsbrønd, Konstruktioner</t>
  </si>
  <si>
    <t>Pumpestation (inkl. evt. hydrofor)/trykforøger, Konstruktioner</t>
  </si>
  <si>
    <t>Ø110 mm &lt; Ledningsnet ≤ Ø 250 mm</t>
  </si>
  <si>
    <t>SRO anlæg</t>
  </si>
  <si>
    <t>Etageareal vandbehandlingsbygning</t>
  </si>
  <si>
    <t>Ledningsnet ≤ Ø50 mm</t>
  </si>
  <si>
    <t xml:space="preserve">Afregningsmålere, mekaniske </t>
  </si>
  <si>
    <t>Stik på ledningsnet, Konstruktioner</t>
  </si>
  <si>
    <t>Støbejernsledninger Ø 50mm &lt; Ledningsnet ≤ Ø110 mm</t>
  </si>
  <si>
    <t>Garage og rørlager</t>
  </si>
  <si>
    <t>Køretøjer, personbil</t>
  </si>
  <si>
    <t>AQUIS ledningsmodel</t>
  </si>
  <si>
    <t>Boring (inkl. etablering, forerør, filter og prøvepumpning)</t>
  </si>
  <si>
    <t>Udpumpningsanlæg, rentvandspumper på vandværk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</si>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</sst>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3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30970037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9739267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597938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104630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659667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11101502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628741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628741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-515596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-9510558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0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-10026154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1704089</v>
      </c>
      <c r="F28" s="78" t="s">
        <v>4</v>
      </c>
      <c r="G28" s="1">
        <f>IF(E28&lt;0,0,-E28)</f>
        <v>-1704089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740313.82189530879</v>
      </c>
      <c r="F30" s="78" t="s">
        <v>4</v>
      </c>
      <c r="G30" s="57">
        <f>-$E$30</f>
        <v>-740313.82189530879</v>
      </c>
      <c r="H30" s="78" t="s">
        <v>4</v>
      </c>
      <c r="I30" s="2"/>
    </row>
    <row r="31" spans="1:9" x14ac:dyDescent="0.25">
      <c r="A31" s="2"/>
      <c r="B31" s="95" t="s">
        <v>128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129</v>
      </c>
      <c r="C32" s="38"/>
      <c r="D32" s="39"/>
      <c r="E32" s="47">
        <v>26356179.199999999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0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26356179.199999999</v>
      </c>
      <c r="F35" s="78" t="s">
        <v>4</v>
      </c>
      <c r="G35" s="57">
        <f>-E35</f>
        <v>-26356179.199999999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2169454.978104692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31771898.89073218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12417598.934144039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60449.760112200573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256413.61886496167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31455035.511755019</v>
      </c>
      <c r="F13" s="58" t="s">
        <v>4</v>
      </c>
      <c r="G13" s="57">
        <f>E13</f>
        <v>31455035.511755019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65940.25</v>
      </c>
      <c r="F15" s="58" t="s">
        <v>4</v>
      </c>
      <c r="G15" s="57">
        <f>E15</f>
        <v>65940.25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2026216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59631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-693807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281141.56000000006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1673181.56</v>
      </c>
      <c r="F21" s="58" t="s">
        <v>4</v>
      </c>
      <c r="G21" s="57">
        <f>E21</f>
        <v>1673181.56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2169454.978104692</v>
      </c>
      <c r="F23" s="58" t="s">
        <v>4</v>
      </c>
      <c r="G23" s="57">
        <f>E23</f>
        <v>2169454.978104692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35363612.29985971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4:H14"/>
    <mergeCell ref="B8:H8"/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31455035.511755019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7195173.1416607061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11840927.477391452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12417598.934144039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399478.9509992887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60220.1449011324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255680.89085547108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31538613.426997703</v>
      </c>
      <c r="F16" s="58" t="s">
        <v>4</v>
      </c>
      <c r="G16" s="57">
        <f>E16</f>
        <v>31538613.426997703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65940.25</v>
      </c>
      <c r="F18" s="58" t="s">
        <v>4</v>
      </c>
      <c r="G18" s="57">
        <f>E18</f>
        <v>65940.25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31604553.676997703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7366008.1889917059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11988291.767596437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12417598.934144039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31771898.89073218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19354299.956588142</v>
      </c>
      <c r="H9" s="70" t="s">
        <v>4</v>
      </c>
      <c r="I9" s="2"/>
    </row>
    <row r="10" spans="1:9" x14ac:dyDescent="0.25">
      <c r="A10" s="2"/>
      <c r="B10" s="50" t="s">
        <v>131</v>
      </c>
      <c r="C10" s="45"/>
      <c r="D10" s="45"/>
      <c r="E10" s="45"/>
      <c r="F10" s="46"/>
      <c r="G10" s="47">
        <v>418487.3662265953</v>
      </c>
      <c r="H10" s="70" t="s">
        <v>4</v>
      </c>
      <c r="I10" s="2"/>
    </row>
    <row r="11" spans="1:9" x14ac:dyDescent="0.25">
      <c r="A11" s="2"/>
      <c r="B11" s="50" t="s">
        <v>132</v>
      </c>
      <c r="C11" s="45"/>
      <c r="D11" s="45"/>
      <c r="E11" s="45"/>
      <c r="F11" s="46"/>
      <c r="G11" s="47">
        <f>$G$9-$G$10</f>
        <v>18935812.590361547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0.3192350992265835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60449.760112200573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7366008.1889917059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147320.16377983411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11988291.767596437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109093.45508512757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256413.61886496167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720429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456668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263761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4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f>G11/G12</f>
        <v>65940.25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8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50</v>
      </c>
      <c r="E10" s="47">
        <v>1209368</v>
      </c>
      <c r="F10" s="47">
        <f>E10/D10</f>
        <v>24187.360000000001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50</v>
      </c>
      <c r="E11" s="47">
        <v>689738</v>
      </c>
      <c r="F11" s="47">
        <f t="shared" ref="F11:F25" si="0">E11/D11</f>
        <v>13794.76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75</v>
      </c>
      <c r="E12" s="47">
        <v>711470</v>
      </c>
      <c r="F12" s="47">
        <f t="shared" si="0"/>
        <v>9486.2666666666664</v>
      </c>
      <c r="G12" s="70" t="s">
        <v>4</v>
      </c>
      <c r="H12" s="2"/>
    </row>
    <row r="13" spans="1:8" x14ac:dyDescent="0.25">
      <c r="A13" s="2"/>
      <c r="B13" s="86" t="s">
        <v>116</v>
      </c>
      <c r="C13" s="87">
        <v>2015</v>
      </c>
      <c r="D13" s="87">
        <v>10</v>
      </c>
      <c r="E13" s="47">
        <v>124565</v>
      </c>
      <c r="F13" s="47">
        <f t="shared" si="0"/>
        <v>12456.5</v>
      </c>
      <c r="G13" s="70" t="s">
        <v>4</v>
      </c>
      <c r="H13" s="2"/>
    </row>
    <row r="14" spans="1:8" x14ac:dyDescent="0.25">
      <c r="A14" s="2"/>
      <c r="B14" s="86" t="s">
        <v>117</v>
      </c>
      <c r="C14" s="87">
        <v>2015</v>
      </c>
      <c r="D14" s="87">
        <v>75</v>
      </c>
      <c r="E14" s="47">
        <v>269644</v>
      </c>
      <c r="F14" s="47">
        <f t="shared" si="0"/>
        <v>3595.2533333333336</v>
      </c>
      <c r="G14" s="70" t="s">
        <v>4</v>
      </c>
      <c r="H14" s="2"/>
    </row>
    <row r="15" spans="1:8" x14ac:dyDescent="0.25">
      <c r="A15" s="2"/>
      <c r="B15" s="86" t="s">
        <v>118</v>
      </c>
      <c r="C15" s="87">
        <v>2015</v>
      </c>
      <c r="D15" s="87">
        <v>75</v>
      </c>
      <c r="E15" s="47">
        <v>1179223</v>
      </c>
      <c r="F15" s="47">
        <f t="shared" si="0"/>
        <v>15722.973333333333</v>
      </c>
      <c r="G15" s="70" t="s">
        <v>4</v>
      </c>
      <c r="H15" s="2"/>
    </row>
    <row r="16" spans="1:8" x14ac:dyDescent="0.25">
      <c r="A16" s="2"/>
      <c r="B16" s="86" t="s">
        <v>119</v>
      </c>
      <c r="C16" s="87">
        <v>2015</v>
      </c>
      <c r="D16" s="87">
        <v>8</v>
      </c>
      <c r="E16" s="47">
        <v>1774332</v>
      </c>
      <c r="F16" s="47">
        <f t="shared" si="0"/>
        <v>221791.5</v>
      </c>
      <c r="G16" s="70" t="s">
        <v>4</v>
      </c>
      <c r="H16" s="2"/>
    </row>
    <row r="17" spans="1:8" x14ac:dyDescent="0.25">
      <c r="A17" s="2"/>
      <c r="B17" s="86" t="s">
        <v>120</v>
      </c>
      <c r="C17" s="87">
        <v>2015</v>
      </c>
      <c r="D17" s="87">
        <v>75</v>
      </c>
      <c r="E17" s="47">
        <v>46760</v>
      </c>
      <c r="F17" s="47">
        <f t="shared" si="0"/>
        <v>623.4666666666667</v>
      </c>
      <c r="G17" s="70" t="s">
        <v>4</v>
      </c>
      <c r="H17" s="2"/>
    </row>
    <row r="18" spans="1:8" x14ac:dyDescent="0.25">
      <c r="A18" s="2"/>
      <c r="B18" s="86" t="s">
        <v>121</v>
      </c>
      <c r="C18" s="87">
        <v>2015</v>
      </c>
      <c r="D18" s="87">
        <v>100</v>
      </c>
      <c r="E18" s="47">
        <v>301726</v>
      </c>
      <c r="F18" s="47">
        <f t="shared" si="0"/>
        <v>3017.26</v>
      </c>
      <c r="G18" s="70" t="s">
        <v>4</v>
      </c>
      <c r="H18" s="2"/>
    </row>
    <row r="19" spans="1:8" x14ac:dyDescent="0.25">
      <c r="A19" s="2"/>
      <c r="B19" s="86" t="s">
        <v>122</v>
      </c>
      <c r="C19" s="87">
        <v>2015</v>
      </c>
      <c r="D19" s="87">
        <v>75</v>
      </c>
      <c r="E19" s="47">
        <v>506900</v>
      </c>
      <c r="F19" s="47">
        <f t="shared" si="0"/>
        <v>6758.666666666667</v>
      </c>
      <c r="G19" s="70" t="s">
        <v>4</v>
      </c>
      <c r="H19" s="2"/>
    </row>
    <row r="20" spans="1:8" x14ac:dyDescent="0.25">
      <c r="A20" s="2"/>
      <c r="B20" s="86" t="s">
        <v>123</v>
      </c>
      <c r="C20" s="87">
        <v>2015</v>
      </c>
      <c r="D20" s="87">
        <v>5</v>
      </c>
      <c r="E20" s="47">
        <v>495235</v>
      </c>
      <c r="F20" s="47">
        <f t="shared" si="0"/>
        <v>99047</v>
      </c>
      <c r="G20" s="70" t="s">
        <v>4</v>
      </c>
      <c r="H20" s="2"/>
    </row>
    <row r="21" spans="1:8" x14ac:dyDescent="0.25">
      <c r="A21" s="2"/>
      <c r="B21" s="86" t="s">
        <v>124</v>
      </c>
      <c r="C21" s="87">
        <v>2015</v>
      </c>
      <c r="D21" s="87">
        <v>5</v>
      </c>
      <c r="E21" s="47">
        <v>505098</v>
      </c>
      <c r="F21" s="47">
        <f t="shared" si="0"/>
        <v>101019.6</v>
      </c>
      <c r="G21" s="70" t="s">
        <v>4</v>
      </c>
      <c r="H21" s="2"/>
    </row>
    <row r="22" spans="1:8" x14ac:dyDescent="0.25">
      <c r="A22" s="2"/>
      <c r="B22" s="86" t="s">
        <v>125</v>
      </c>
      <c r="C22" s="87">
        <v>2015</v>
      </c>
      <c r="D22" s="87">
        <v>30</v>
      </c>
      <c r="E22" s="47">
        <v>1179000</v>
      </c>
      <c r="F22" s="47">
        <f t="shared" si="0"/>
        <v>39300</v>
      </c>
      <c r="G22" s="70" t="s">
        <v>4</v>
      </c>
      <c r="H22" s="2"/>
    </row>
    <row r="23" spans="1:8" x14ac:dyDescent="0.25">
      <c r="A23" s="2"/>
      <c r="B23" s="86" t="s">
        <v>126</v>
      </c>
      <c r="C23" s="87">
        <v>2015</v>
      </c>
      <c r="D23" s="87">
        <v>25</v>
      </c>
      <c r="E23" s="47">
        <v>173993</v>
      </c>
      <c r="F23" s="47">
        <f t="shared" si="0"/>
        <v>6959.72</v>
      </c>
      <c r="G23" s="70" t="s">
        <v>4</v>
      </c>
      <c r="H23" s="2"/>
    </row>
    <row r="24" spans="1:8" x14ac:dyDescent="0.25">
      <c r="A24" s="2"/>
      <c r="B24" s="86" t="s">
        <v>120</v>
      </c>
      <c r="C24" s="87">
        <v>2015</v>
      </c>
      <c r="D24" s="87">
        <v>75</v>
      </c>
      <c r="E24" s="47">
        <v>703730</v>
      </c>
      <c r="F24" s="47">
        <f t="shared" si="0"/>
        <v>9383.0666666666675</v>
      </c>
      <c r="G24" s="70" t="s">
        <v>4</v>
      </c>
      <c r="H24" s="2"/>
    </row>
    <row r="25" spans="1:8" x14ac:dyDescent="0.25">
      <c r="A25" s="2"/>
      <c r="B25" s="86" t="s">
        <v>120</v>
      </c>
      <c r="C25" s="87">
        <v>2015</v>
      </c>
      <c r="D25" s="87">
        <v>75</v>
      </c>
      <c r="E25" s="47">
        <v>567029</v>
      </c>
      <c r="F25" s="47">
        <f t="shared" si="0"/>
        <v>7560.3866666666663</v>
      </c>
      <c r="G25" s="70" t="s">
        <v>4</v>
      </c>
      <c r="H25" s="2"/>
    </row>
    <row r="26" spans="1:8" x14ac:dyDescent="0.25">
      <c r="A26" s="2"/>
      <c r="B26" s="34" t="s">
        <v>127</v>
      </c>
      <c r="C26" s="35"/>
      <c r="D26" s="35"/>
      <c r="E26" s="36"/>
      <c r="F26" s="63">
        <f>SUM(F10:F25)</f>
        <v>574703.78</v>
      </c>
      <c r="G26" s="64" t="s">
        <v>4</v>
      </c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32"/>
      <c r="B31" s="32"/>
      <c r="C31" s="32"/>
      <c r="D31" s="32"/>
      <c r="E31" s="32"/>
      <c r="F31" s="32"/>
      <c r="G31" s="32"/>
      <c r="H31" s="32"/>
    </row>
    <row r="32" spans="1:8" x14ac:dyDescent="0.25">
      <c r="A32" s="32"/>
      <c r="B32" s="32"/>
      <c r="C32" s="32"/>
      <c r="D32" s="32"/>
      <c r="E32" s="32"/>
      <c r="F32" s="32"/>
      <c r="G32" s="32"/>
      <c r="H32" s="32"/>
    </row>
    <row r="33" spans="1:8" x14ac:dyDescent="0.25">
      <c r="A33" s="32"/>
      <c r="B33" s="32"/>
      <c r="C33" s="32"/>
      <c r="D33" s="32"/>
      <c r="E33" s="32"/>
      <c r="F33" s="32"/>
      <c r="G33" s="32"/>
      <c r="H33" s="32"/>
    </row>
    <row r="34" spans="1:8" x14ac:dyDescent="0.25">
      <c r="A34" s="32"/>
      <c r="B34" s="32"/>
      <c r="C34" s="32"/>
      <c r="D34" s="32"/>
      <c r="E34" s="32"/>
      <c r="F34" s="32"/>
      <c r="G34" s="32"/>
      <c r="H34" s="32"/>
    </row>
    <row r="35" spans="1:8" x14ac:dyDescent="0.25">
      <c r="A35" s="32"/>
      <c r="B35" s="32"/>
      <c r="C35" s="32"/>
      <c r="D35" s="32"/>
      <c r="E35" s="32"/>
      <c r="F35" s="32"/>
      <c r="G35" s="32"/>
      <c r="H35" s="32"/>
    </row>
    <row r="36" spans="1:8" x14ac:dyDescent="0.25">
      <c r="A36" s="32"/>
      <c r="B36" s="32"/>
      <c r="C36" s="32"/>
      <c r="D36" s="32"/>
      <c r="E36" s="32"/>
      <c r="F36" s="32"/>
      <c r="G36" s="32"/>
      <c r="H36" s="32"/>
    </row>
    <row r="37" spans="1:8" x14ac:dyDescent="0.25">
      <c r="A37" s="32"/>
      <c r="B37" s="32"/>
      <c r="C37" s="32"/>
      <c r="D37" s="32"/>
      <c r="E37" s="32"/>
      <c r="F37" s="32"/>
      <c r="G37" s="32"/>
      <c r="H37" s="32"/>
    </row>
    <row r="38" spans="1:8" x14ac:dyDescent="0.25">
      <c r="A38" s="32"/>
      <c r="B38" s="32"/>
      <c r="C38" s="32"/>
      <c r="D38" s="32"/>
      <c r="E38" s="32"/>
      <c r="F38" s="32"/>
      <c r="G38" s="32"/>
      <c r="H38" s="32"/>
    </row>
    <row r="39" spans="1:8" x14ac:dyDescent="0.25">
      <c r="A39" s="32"/>
      <c r="B39" s="32"/>
      <c r="C39" s="32"/>
      <c r="D39" s="32"/>
      <c r="E39" s="32"/>
      <c r="F39" s="32"/>
      <c r="G39" s="32"/>
      <c r="H39" s="32"/>
    </row>
    <row r="40" spans="1:8" x14ac:dyDescent="0.25">
      <c r="A40" s="32"/>
      <c r="B40" s="32"/>
      <c r="C40" s="32"/>
      <c r="D40" s="32"/>
      <c r="E40" s="32"/>
      <c r="F40" s="32"/>
      <c r="G40" s="32"/>
      <c r="H40" s="32"/>
    </row>
    <row r="41" spans="1:8" x14ac:dyDescent="0.25">
      <c r="A41" s="32"/>
      <c r="B41" s="32"/>
      <c r="C41" s="32"/>
      <c r="D41" s="32"/>
      <c r="E41" s="32"/>
      <c r="F41" s="32"/>
      <c r="G41" s="32"/>
      <c r="H41" s="32"/>
    </row>
    <row r="42" spans="1:8" x14ac:dyDescent="0.25">
      <c r="A42" s="32"/>
      <c r="B42" s="32"/>
      <c r="C42" s="32"/>
      <c r="D42" s="32"/>
      <c r="E42" s="32"/>
      <c r="F42" s="32"/>
      <c r="G42" s="32"/>
      <c r="H42" s="32"/>
    </row>
    <row r="43" spans="1:8" x14ac:dyDescent="0.25">
      <c r="A43" s="32"/>
      <c r="B43" s="32"/>
      <c r="C43" s="32"/>
      <c r="D43" s="32"/>
      <c r="E43" s="32"/>
      <c r="F43" s="32"/>
      <c r="G43" s="32"/>
      <c r="H43" s="32"/>
    </row>
    <row r="44" spans="1:8" x14ac:dyDescent="0.25">
      <c r="A44" s="32"/>
      <c r="B44" s="32"/>
      <c r="C44" s="32"/>
      <c r="D44" s="32"/>
      <c r="E44" s="32"/>
      <c r="F44" s="32"/>
      <c r="G44" s="32"/>
      <c r="H44" s="32"/>
    </row>
    <row r="45" spans="1:8" x14ac:dyDescent="0.25">
      <c r="A45" s="32"/>
      <c r="B45" s="32"/>
      <c r="C45" s="32"/>
      <c r="D45" s="32"/>
      <c r="E45" s="32"/>
      <c r="F45" s="32"/>
      <c r="G45" s="32"/>
      <c r="H45" s="32"/>
    </row>
    <row r="46" spans="1:8" x14ac:dyDescent="0.25">
      <c r="A46" s="32"/>
      <c r="B46" s="32"/>
      <c r="C46" s="32"/>
      <c r="D46" s="32"/>
      <c r="E46" s="32"/>
      <c r="F46" s="32"/>
      <c r="G46" s="32"/>
      <c r="H46" s="32"/>
    </row>
    <row r="47" spans="1:8" x14ac:dyDescent="0.25">
      <c r="A47" s="32"/>
      <c r="B47" s="32"/>
      <c r="C47" s="32"/>
      <c r="D47" s="32"/>
      <c r="E47" s="32"/>
      <c r="F47" s="32"/>
      <c r="G47" s="32"/>
      <c r="H47" s="32"/>
    </row>
    <row r="48" spans="1:8" x14ac:dyDescent="0.25">
      <c r="A48" s="32"/>
      <c r="B48" s="32"/>
      <c r="C48" s="32"/>
      <c r="D48" s="32"/>
      <c r="E48" s="32"/>
      <c r="F48" s="32"/>
      <c r="G48" s="32"/>
      <c r="H48" s="32"/>
    </row>
    <row r="49" spans="1:8" x14ac:dyDescent="0.25">
      <c r="A49" s="32"/>
      <c r="B49" s="32"/>
      <c r="C49" s="32"/>
      <c r="D49" s="32"/>
      <c r="E49" s="32"/>
      <c r="F49" s="32"/>
      <c r="G49" s="32"/>
      <c r="H49" s="32"/>
    </row>
    <row r="50" spans="1:8" x14ac:dyDescent="0.25">
      <c r="A50" s="32"/>
      <c r="B50" s="32"/>
      <c r="C50" s="32"/>
      <c r="D50" s="32"/>
      <c r="E50" s="32"/>
      <c r="F50" s="32"/>
      <c r="G50" s="32"/>
      <c r="H50" s="32"/>
    </row>
    <row r="51" spans="1:8" x14ac:dyDescent="0.25">
      <c r="A51" s="32"/>
      <c r="B51" s="32"/>
      <c r="C51" s="32"/>
      <c r="D51" s="32"/>
      <c r="E51" s="32"/>
      <c r="F51" s="32"/>
      <c r="G51" s="32"/>
      <c r="H51" s="32"/>
    </row>
    <row r="52" spans="1:8" x14ac:dyDescent="0.25">
      <c r="A52" s="32"/>
      <c r="B52" s="32"/>
      <c r="C52" s="32"/>
      <c r="D52" s="32"/>
      <c r="E52" s="32"/>
      <c r="F52" s="32"/>
      <c r="G52" s="32"/>
      <c r="H52" s="32"/>
    </row>
    <row r="53" spans="1:8" x14ac:dyDescent="0.25">
      <c r="A53" s="32"/>
      <c r="B53" s="32"/>
      <c r="C53" s="32"/>
      <c r="D53" s="32"/>
      <c r="E53" s="32"/>
      <c r="F53" s="32"/>
      <c r="G53" s="32"/>
      <c r="H53" s="32"/>
    </row>
    <row r="54" spans="1:8" x14ac:dyDescent="0.25">
      <c r="A54" s="32"/>
      <c r="B54" s="32"/>
      <c r="C54" s="32"/>
      <c r="D54" s="32"/>
      <c r="E54" s="32"/>
      <c r="F54" s="32"/>
      <c r="G54" s="32"/>
      <c r="H54" s="32"/>
    </row>
    <row r="55" spans="1:8" x14ac:dyDescent="0.25">
      <c r="A55" s="32"/>
      <c r="B55" s="32"/>
      <c r="C55" s="32"/>
      <c r="D55" s="32"/>
      <c r="E55" s="32"/>
      <c r="F55" s="32"/>
      <c r="G55" s="32"/>
      <c r="H55" s="32"/>
    </row>
    <row r="56" spans="1:8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2"/>
      <c r="B57" s="32"/>
      <c r="C57" s="32"/>
      <c r="D57" s="32"/>
      <c r="E57" s="32"/>
      <c r="F57" s="32"/>
      <c r="G57" s="32"/>
      <c r="H57" s="32"/>
    </row>
    <row r="58" spans="1:8" x14ac:dyDescent="0.25">
      <c r="A58" s="32"/>
      <c r="B58" s="32"/>
      <c r="C58" s="32"/>
      <c r="D58" s="32"/>
      <c r="E58" s="32"/>
      <c r="F58" s="32"/>
      <c r="G58" s="32"/>
      <c r="H58" s="32"/>
    </row>
  </sheetData>
  <sheetProtection password="DFE9" sheet="1" objects="1" scenarios="1"/>
  <mergeCells count="4">
    <mergeCell ref="B26:E26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12421666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10395450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2026216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94631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35000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59631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291193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985000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-693807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303833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564433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2015'!F26</f>
        <v>574703.78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281141.56000000006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2018-08-09T14:25:17Z</dcterms:modified>
</cp:coreProperties>
</file>