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485" yWindow="30" windowWidth="20100" windowHeight="1057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32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F33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<sst xmlns="http://schemas.openxmlformats.org/spreadsheetml/2006/main" count="276" uniqueCount="133">
  <si>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</si>
  <si>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</si>
  <si>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</si>
  <si>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</si>
  <si>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</si>
  <si>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</si>
  <si>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</si>
  <si>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</si>
  <si>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</si>
  <si>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</si>
  <si>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</si>
  <si>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</si>
  <si>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</si>
  <si>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</si>
  <si>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</si>
  <si>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</si>
  <si>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</si>
  <si>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</si>
  <si>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</si>
  <si>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</si>
  <si>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</si>
  <si>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</si>
  <si>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</si>
  <si>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</si>
  <si>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</si>
  <si>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</si>
  <si>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</si>
  <si>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</si>
  <si>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</si>
  <si>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</si>
  <si>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</si>
  <si>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</si>
  <si>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</si>
  <si>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</si>
  <si>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</si>
  <si>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</si>
  <si>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</si>
  <si>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</si>
  <si>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</si>
  <si>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</si>
  <si>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</si>
  <si>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</si>
  <si>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</si>
  <si>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</si>
  <si>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</si>
  <si>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</si>
  <si>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</si>
  <si>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</si>
  <si>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</si>
  <si>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</si>
  <si>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</si>
  <si>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</si>
  <si>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</si>
  <si>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</si>
  <si>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</si>
  <si>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</si>
  <si>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</si>
  <si>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</si>
  <si>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</si>
  <si>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</si>
  <si>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</si>
  <si>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</si>
  <si>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</si>
  <si>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</si>
  <si>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</si>
  <si>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</si>
  <si>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</si>
  <si>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</si>
  <si>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</si>
  <si>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</si>
  <si>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</si>
  <si>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</si>
  <si>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</si>
  <si>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</si>
  <si>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</si>
  <si>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</si>
  <si>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</si>
  <si>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</si>
  <si>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</si>
  <si>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</si>
  <si>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</si>
  <si>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</si>
  <si>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</si>
  <si>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</si>
  <si>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</si>
  <si>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</si>
  <si>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</si>
  <si>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</si>
  <si>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</si>
  <si>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</si>
  <si>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</si>
  <si>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</si>
  <si>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</si>
  <si>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</si>
  <si>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</si>
  <si>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</si>
  <si>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</si>
  <si>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</si>
  <si>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</si>
  <si>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</si>
  <si>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</si>
  <si>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</si>
  <si>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</si>
  <si>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</si>
  <si>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</si>
  <si>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</si>
  <si>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</si>
  <si>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</si>
  <si>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</si>
  <si>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</si>
  <si>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</si>
  <si>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</si>
  <si>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</si>
  <si>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</si>
  <si>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Pumpestation (inkl. evt. hydrofor)/trykforøger, Mek./EL</t>
  </si>
  <si>
    <t>Ø110 mm &lt; Ledningsnet ≤ Ø 250 mm</t>
  </si>
  <si>
    <t>SRO-brønd/kvarterbrønd/sektionsbrønd, Mek./EL</t>
  </si>
  <si>
    <t>SRO-brønd/kvarterbrønd/sektionsbrønd, SRO</t>
  </si>
  <si>
    <t>Afregningsmålere, elektroniske ≤ Ø 110mm (Qn 10)</t>
  </si>
  <si>
    <t>Køretøjer, entreprenørmaskiner</t>
  </si>
  <si>
    <t>Køretøjer, små lastvogne (&lt; 3.500 kg.)</t>
  </si>
  <si>
    <t>Indretning af lokaler</t>
  </si>
  <si>
    <t>Forbedring bygninger</t>
  </si>
  <si>
    <t>Udpumpningsanlæg, rentvandspumper på vandværk</t>
  </si>
  <si>
    <t>Råvandsstation komplet montering og boringshus/tørbrønd</t>
  </si>
  <si>
    <t>Beluftningsanlæg, iltningstrappe, Kontruktioner</t>
  </si>
  <si>
    <t>Stik på ledningsnet,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</si>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</sst>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39970898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8753487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873563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-261876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811700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10176874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123784.41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65952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189736.41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-323813.76000000001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-15061548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-15385361.76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-5018751.3499999996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128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129</v>
      </c>
      <c r="C32" s="38"/>
      <c r="D32" s="39"/>
      <c r="E32" s="47">
        <v>39810087.520000003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465003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40275090.520000003</v>
      </c>
      <c r="F35" s="78" t="s">
        <v>4</v>
      </c>
      <c r="G35" s="57">
        <f>-E35</f>
        <v>-40275090.520000003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-304192.52000000328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40533488.791436411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13821904.929110585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58183.288733847694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405939.35292908747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40069366.149773479</v>
      </c>
      <c r="F13" s="58" t="s">
        <v>4</v>
      </c>
      <c r="G13" s="57">
        <f>E13</f>
        <v>40069366.149773479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1182056</v>
      </c>
      <c r="F15" s="58" t="s">
        <v>4</v>
      </c>
      <c r="G15" s="57">
        <f>E15</f>
        <v>1182056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97418.509999999776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-27782.599999999977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262418.65000000002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126423.32139999978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458477.88139999961</v>
      </c>
      <c r="F21" s="58" t="s">
        <v>4</v>
      </c>
      <c r="G21" s="57">
        <f>E21</f>
        <v>458477.88139999961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-304192.52000000328</v>
      </c>
      <c r="F23" s="58" t="s">
        <v>4</v>
      </c>
      <c r="G23" s="57">
        <f>E23</f>
        <v>-304192.52000000328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41405707.511173472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40069366.149773479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14609408.838859309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11636518.266478337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13821904.929110585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508880.95010212314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57902.501098770437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404055.17395227111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40116289.424824558</v>
      </c>
      <c r="F16" s="58" t="s">
        <v>4</v>
      </c>
      <c r="G16" s="57">
        <f>E16</f>
        <v>40116289.424824558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1182056</v>
      </c>
      <c r="F18" s="58" t="s">
        <v>4</v>
      </c>
      <c r="G18" s="57">
        <f>E18</f>
        <v>1182056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41298345.424824558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14941645.85155252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11769938.010773303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13821904.929110585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40533488.791436411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26711583.862325825</v>
      </c>
      <c r="H9" s="70" t="s">
        <v>4</v>
      </c>
      <c r="I9" s="2"/>
    </row>
    <row r="10" spans="1:9" x14ac:dyDescent="0.25">
      <c r="A10" s="2"/>
      <c r="B10" s="50" t="s">
        <v>131</v>
      </c>
      <c r="C10" s="45"/>
      <c r="D10" s="45"/>
      <c r="E10" s="45"/>
      <c r="F10" s="46"/>
      <c r="G10" s="47">
        <v>686209.50308075093</v>
      </c>
      <c r="H10" s="70" t="s">
        <v>4</v>
      </c>
      <c r="I10" s="2"/>
    </row>
    <row r="11" spans="1:9" x14ac:dyDescent="0.25">
      <c r="A11" s="2"/>
      <c r="B11" s="50" t="s">
        <v>132</v>
      </c>
      <c r="C11" s="45"/>
      <c r="D11" s="45"/>
      <c r="E11" s="45"/>
      <c r="F11" s="46"/>
      <c r="G11" s="47">
        <f>$G$9-$G$10</f>
        <v>26025374.359245073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0.22356369568677911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58183.288733847694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14941645.85155252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298832.91703105043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11769938.010773303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107106.43589803707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405939.35292908747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12026468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7298244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4728224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1182056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320459.86</v>
      </c>
      <c r="F10" s="47">
        <f>E10/D10</f>
        <v>4272.7981333333328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25</v>
      </c>
      <c r="E11" s="47">
        <v>284554.28999999998</v>
      </c>
      <c r="F11" s="47">
        <f t="shared" ref="F11:F32" si="0">E11/D11</f>
        <v>11382.1716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4055360.1</v>
      </c>
      <c r="F12" s="47">
        <f t="shared" si="0"/>
        <v>54071.468000000001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15</v>
      </c>
      <c r="E13" s="47">
        <v>235078.83</v>
      </c>
      <c r="F13" s="47">
        <f t="shared" si="0"/>
        <v>15671.921999999999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10</v>
      </c>
      <c r="E14" s="47">
        <v>132861.13</v>
      </c>
      <c r="F14" s="47">
        <f t="shared" si="0"/>
        <v>13286.113000000001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10</v>
      </c>
      <c r="E15" s="47">
        <v>243539.88</v>
      </c>
      <c r="F15" s="47">
        <f t="shared" si="0"/>
        <v>24353.988000000001</v>
      </c>
      <c r="G15" s="70" t="s">
        <v>4</v>
      </c>
      <c r="H15" s="2"/>
    </row>
    <row r="16" spans="1:8" x14ac:dyDescent="0.25">
      <c r="A16" s="2"/>
      <c r="B16" s="86" t="s">
        <v>115</v>
      </c>
      <c r="C16" s="87">
        <v>2015</v>
      </c>
      <c r="D16" s="87">
        <v>75</v>
      </c>
      <c r="E16" s="47">
        <v>3749000</v>
      </c>
      <c r="F16" s="47">
        <f t="shared" si="0"/>
        <v>49986.666666666664</v>
      </c>
      <c r="G16" s="70" t="s">
        <v>4</v>
      </c>
      <c r="H16" s="2"/>
    </row>
    <row r="17" spans="1:8" x14ac:dyDescent="0.25">
      <c r="A17" s="2"/>
      <c r="B17" s="86" t="s">
        <v>119</v>
      </c>
      <c r="C17" s="87">
        <v>2015</v>
      </c>
      <c r="D17" s="87">
        <v>5</v>
      </c>
      <c r="E17" s="47">
        <v>236021</v>
      </c>
      <c r="F17" s="47">
        <f t="shared" si="0"/>
        <v>47204.2</v>
      </c>
      <c r="G17" s="70" t="s">
        <v>4</v>
      </c>
      <c r="H17" s="2"/>
    </row>
    <row r="18" spans="1:8" x14ac:dyDescent="0.25">
      <c r="A18" s="2"/>
      <c r="B18" s="86" t="s">
        <v>120</v>
      </c>
      <c r="C18" s="87">
        <v>2015</v>
      </c>
      <c r="D18" s="87">
        <v>5</v>
      </c>
      <c r="E18" s="47">
        <v>929517.02</v>
      </c>
      <c r="F18" s="47">
        <f t="shared" si="0"/>
        <v>185903.40400000001</v>
      </c>
      <c r="G18" s="70" t="s">
        <v>4</v>
      </c>
      <c r="H18" s="2"/>
    </row>
    <row r="19" spans="1:8" x14ac:dyDescent="0.25">
      <c r="A19" s="2"/>
      <c r="B19" s="86" t="s">
        <v>117</v>
      </c>
      <c r="C19" s="87">
        <v>2015</v>
      </c>
      <c r="D19" s="87">
        <v>10</v>
      </c>
      <c r="E19" s="47">
        <v>70446.7</v>
      </c>
      <c r="F19" s="47">
        <f t="shared" si="0"/>
        <v>7044.67</v>
      </c>
      <c r="G19" s="70" t="s">
        <v>4</v>
      </c>
      <c r="H19" s="2"/>
    </row>
    <row r="20" spans="1:8" x14ac:dyDescent="0.25">
      <c r="A20" s="2"/>
      <c r="B20" s="86" t="s">
        <v>121</v>
      </c>
      <c r="C20" s="87">
        <v>2015</v>
      </c>
      <c r="D20" s="87">
        <v>10</v>
      </c>
      <c r="E20" s="47">
        <v>111000</v>
      </c>
      <c r="F20" s="47">
        <f t="shared" si="0"/>
        <v>11100</v>
      </c>
      <c r="G20" s="70" t="s">
        <v>4</v>
      </c>
      <c r="H20" s="2"/>
    </row>
    <row r="21" spans="1:8" x14ac:dyDescent="0.25">
      <c r="A21" s="2"/>
      <c r="B21" s="86" t="s">
        <v>122</v>
      </c>
      <c r="C21" s="87">
        <v>2015</v>
      </c>
      <c r="D21" s="87">
        <v>10</v>
      </c>
      <c r="E21" s="47">
        <v>28840</v>
      </c>
      <c r="F21" s="47">
        <f t="shared" si="0"/>
        <v>2884</v>
      </c>
      <c r="G21" s="70" t="s">
        <v>4</v>
      </c>
      <c r="H21" s="2"/>
    </row>
    <row r="22" spans="1:8" x14ac:dyDescent="0.25">
      <c r="A22" s="2"/>
      <c r="B22" s="86" t="s">
        <v>122</v>
      </c>
      <c r="C22" s="87">
        <v>2015</v>
      </c>
      <c r="D22" s="87">
        <v>20</v>
      </c>
      <c r="E22" s="47">
        <v>161671</v>
      </c>
      <c r="F22" s="47">
        <f t="shared" si="0"/>
        <v>8083.55</v>
      </c>
      <c r="G22" s="70" t="s">
        <v>4</v>
      </c>
      <c r="H22" s="2"/>
    </row>
    <row r="23" spans="1:8" x14ac:dyDescent="0.25">
      <c r="A23" s="2"/>
      <c r="B23" s="86" t="s">
        <v>123</v>
      </c>
      <c r="C23" s="87">
        <v>2015</v>
      </c>
      <c r="D23" s="87">
        <v>10</v>
      </c>
      <c r="E23" s="47">
        <v>112598.9</v>
      </c>
      <c r="F23" s="47">
        <f t="shared" si="0"/>
        <v>11259.89</v>
      </c>
      <c r="G23" s="70" t="s">
        <v>4</v>
      </c>
      <c r="H23" s="2"/>
    </row>
    <row r="24" spans="1:8" x14ac:dyDescent="0.25">
      <c r="A24" s="2"/>
      <c r="B24" s="86" t="s">
        <v>123</v>
      </c>
      <c r="C24" s="87">
        <v>2015</v>
      </c>
      <c r="D24" s="87">
        <v>20</v>
      </c>
      <c r="E24" s="47">
        <v>380693.94</v>
      </c>
      <c r="F24" s="47">
        <f t="shared" si="0"/>
        <v>19034.697</v>
      </c>
      <c r="G24" s="70" t="s">
        <v>4</v>
      </c>
      <c r="H24" s="2"/>
    </row>
    <row r="25" spans="1:8" x14ac:dyDescent="0.25">
      <c r="A25" s="2"/>
      <c r="B25" s="86" t="s">
        <v>124</v>
      </c>
      <c r="C25" s="87">
        <v>2015</v>
      </c>
      <c r="D25" s="87">
        <v>20</v>
      </c>
      <c r="E25" s="47">
        <v>964074.98</v>
      </c>
      <c r="F25" s="47">
        <f t="shared" si="0"/>
        <v>48203.748999999996</v>
      </c>
      <c r="G25" s="70" t="s">
        <v>4</v>
      </c>
      <c r="H25" s="2"/>
    </row>
    <row r="26" spans="1:8" x14ac:dyDescent="0.25">
      <c r="A26" s="2"/>
      <c r="B26" s="86" t="s">
        <v>125</v>
      </c>
      <c r="C26" s="87">
        <v>2015</v>
      </c>
      <c r="D26" s="87">
        <v>20</v>
      </c>
      <c r="E26" s="47">
        <v>1721041.4</v>
      </c>
      <c r="F26" s="47">
        <f t="shared" si="0"/>
        <v>86052.069999999992</v>
      </c>
      <c r="G26" s="70" t="s">
        <v>4</v>
      </c>
      <c r="H26" s="2"/>
    </row>
    <row r="27" spans="1:8" x14ac:dyDescent="0.25">
      <c r="A27" s="2"/>
      <c r="B27" s="86" t="s">
        <v>113</v>
      </c>
      <c r="C27" s="87">
        <v>2015</v>
      </c>
      <c r="D27" s="87">
        <v>75</v>
      </c>
      <c r="E27" s="47">
        <v>1923734.69</v>
      </c>
      <c r="F27" s="47">
        <f t="shared" si="0"/>
        <v>25649.795866666667</v>
      </c>
      <c r="G27" s="70" t="s">
        <v>4</v>
      </c>
      <c r="H27" s="2"/>
    </row>
    <row r="28" spans="1:8" x14ac:dyDescent="0.25">
      <c r="A28" s="2"/>
      <c r="B28" s="86" t="s">
        <v>115</v>
      </c>
      <c r="C28" s="87">
        <v>2015</v>
      </c>
      <c r="D28" s="87">
        <v>75</v>
      </c>
      <c r="E28" s="47">
        <v>383872.94</v>
      </c>
      <c r="F28" s="47">
        <f t="shared" si="0"/>
        <v>5118.3058666666666</v>
      </c>
      <c r="G28" s="70" t="s">
        <v>4</v>
      </c>
      <c r="H28" s="2"/>
    </row>
    <row r="29" spans="1:8" x14ac:dyDescent="0.25">
      <c r="A29" s="2"/>
      <c r="B29" s="86" t="s">
        <v>126</v>
      </c>
      <c r="C29" s="87">
        <v>2015</v>
      </c>
      <c r="D29" s="87">
        <v>75</v>
      </c>
      <c r="E29" s="47">
        <v>4198731.4400000004</v>
      </c>
      <c r="F29" s="47">
        <f t="shared" si="0"/>
        <v>55983.085866666675</v>
      </c>
      <c r="G29" s="70" t="s">
        <v>4</v>
      </c>
      <c r="H29" s="2"/>
    </row>
    <row r="30" spans="1:8" x14ac:dyDescent="0.25">
      <c r="A30" s="2"/>
      <c r="B30" s="86" t="s">
        <v>113</v>
      </c>
      <c r="C30" s="87">
        <v>2015</v>
      </c>
      <c r="D30" s="87">
        <v>100</v>
      </c>
      <c r="E30" s="47">
        <v>50918.77</v>
      </c>
      <c r="F30" s="47">
        <f t="shared" si="0"/>
        <v>509.18769999999995</v>
      </c>
      <c r="G30" s="70" t="s">
        <v>4</v>
      </c>
      <c r="H30" s="2"/>
    </row>
    <row r="31" spans="1:8" x14ac:dyDescent="0.25">
      <c r="A31" s="2"/>
      <c r="B31" s="86" t="s">
        <v>113</v>
      </c>
      <c r="C31" s="87">
        <v>2015</v>
      </c>
      <c r="D31" s="87">
        <v>75</v>
      </c>
      <c r="E31" s="47">
        <v>1831357.48</v>
      </c>
      <c r="F31" s="47">
        <f t="shared" si="0"/>
        <v>24418.099733333333</v>
      </c>
      <c r="G31" s="70" t="s">
        <v>4</v>
      </c>
      <c r="H31" s="2"/>
    </row>
    <row r="32" spans="1:8" x14ac:dyDescent="0.25">
      <c r="A32" s="2"/>
      <c r="B32" s="86" t="s">
        <v>113</v>
      </c>
      <c r="C32" s="87">
        <v>2015</v>
      </c>
      <c r="D32" s="87">
        <v>75</v>
      </c>
      <c r="E32" s="47">
        <v>34374.620000000003</v>
      </c>
      <c r="F32" s="47">
        <f t="shared" si="0"/>
        <v>458.32826666666671</v>
      </c>
      <c r="G32" s="70" t="s">
        <v>4</v>
      </c>
      <c r="H32" s="2"/>
    </row>
    <row r="33" spans="1:8" x14ac:dyDescent="0.25">
      <c r="A33" s="2"/>
      <c r="B33" s="34" t="s">
        <v>127</v>
      </c>
      <c r="C33" s="35"/>
      <c r="D33" s="35"/>
      <c r="E33" s="36"/>
      <c r="F33" s="63">
        <f>SUM(F10:F32)</f>
        <v>711932.16069999989</v>
      </c>
      <c r="G33" s="64" t="s">
        <v>4</v>
      </c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</sheetData>
  <sheetProtection password="DFE9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13877910.51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13780492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97418.509999999776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482401.4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510184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-27782.599999999977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512418.65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250000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262418.65000000002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713267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584174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2015'!F33</f>
        <v>711932.16069999989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126423.32139999978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2018-08-10T09:40:52Z</dcterms:modified>
</cp:coreProperties>
</file>