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75" yWindow="45" windowWidth="20400" windowHeight="116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2" i="11"/>
  <c r="F10" i="11"/>
  <c r="F2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9" i="2"/>
  <c r="G9" i="8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<sst xmlns="http://schemas.openxmlformats.org/spreadsheetml/2006/main" count="256" uniqueCount="129">
  <si>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</si>
  <si>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</si>
  <si>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</si>
  <si>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</si>
  <si>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</si>
  <si>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</si>
  <si>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</si>
  <si>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</si>
  <si>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</si>
  <si>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</si>
  <si>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</si>
  <si>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</si>
  <si>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</si>
  <si>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</si>
  <si>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</si>
  <si>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</si>
  <si>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</si>
  <si>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</si>
  <si>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</si>
  <si>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</si>
  <si>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</si>
  <si>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</si>
  <si>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</si>
  <si>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</si>
  <si>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</si>
  <si>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</si>
  <si>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</si>
  <si>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</si>
  <si>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</si>
  <si>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</si>
  <si>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</si>
  <si>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</si>
  <si>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</si>
  <si>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</si>
  <si>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</si>
  <si>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</si>
  <si>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</si>
  <si>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</si>
  <si>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</si>
  <si>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</si>
  <si>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</si>
  <si>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</si>
  <si>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</si>
  <si>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</si>
  <si>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</si>
  <si>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</si>
  <si>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</si>
  <si>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</si>
  <si>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</si>
  <si>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</si>
  <si>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</si>
  <si>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</si>
  <si>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</si>
  <si>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</si>
  <si>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</si>
  <si>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</si>
  <si>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</si>
  <si>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</si>
  <si>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</si>
  <si>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</si>
  <si>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</si>
  <si>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</si>
  <si>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</si>
  <si>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</si>
  <si>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</si>
  <si>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</si>
  <si>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</si>
  <si>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</si>
  <si>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</si>
  <si>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</si>
  <si>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</si>
  <si>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</si>
  <si>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</si>
  <si>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</si>
  <si>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</si>
  <si>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</si>
  <si>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</si>
  <si>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</si>
  <si>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</si>
  <si>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</si>
  <si>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</si>
  <si>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</si>
  <si>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</si>
  <si>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</si>
  <si>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</si>
  <si>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</si>
  <si>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</si>
  <si>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</si>
  <si>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</si>
  <si>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</si>
  <si>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</si>
  <si>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</si>
  <si>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</si>
  <si>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</si>
  <si>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</si>
  <si>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</si>
  <si>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</si>
  <si>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</si>
  <si>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</si>
  <si>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</si>
  <si>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</si>
  <si>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</si>
  <si>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</si>
  <si>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</si>
  <si>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</si>
  <si>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</si>
  <si>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</si>
  <si>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</si>
  <si>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</si>
  <si>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</si>
  <si>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</si>
  <si>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</si>
  <si>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</si>
  <si>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Anlægskartotek. IT-udstyr</t>
  </si>
  <si>
    <t>SRO anlæg</t>
  </si>
  <si>
    <t xml:space="preserve">Afregningsmålere, mekaniske </t>
  </si>
  <si>
    <t>Filteranlæg, åbne filtre, enkelt filtrering, Kontruktioner</t>
  </si>
  <si>
    <t>Etageareal vandbehandlingsbygning</t>
  </si>
  <si>
    <t>Sikring, avanceret (hegne, porte og overvågningssystemer), SRO</t>
  </si>
  <si>
    <t>Beluftningsanlæg, ika-beluftning, Kontruktioner</t>
  </si>
  <si>
    <t>Stik på ledningsnet, Konstruktioner</t>
  </si>
  <si>
    <t>Ø 50mm &lt; Ledningsnet ≤ Ø110 mm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</si>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</sst>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12394444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4479393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105822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-813571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669166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4440810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1165524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1165524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-4267727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-319576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-4587303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1019031</v>
      </c>
      <c r="F28" s="78" t="s">
        <v>4</v>
      </c>
      <c r="G28" s="1">
        <f>IF(E28&lt;0,0,-E28)</f>
        <v>-1019031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124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125</v>
      </c>
      <c r="C32" s="38"/>
      <c r="D32" s="39"/>
      <c r="E32" s="47">
        <v>12211256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53044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12264300</v>
      </c>
      <c r="F35" s="78" t="s">
        <v>4</v>
      </c>
      <c r="G35" s="57">
        <f>-E35</f>
        <v>-12264300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-888887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16581019.065855311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5290658.631274119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40159.702080855059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161655.80985468885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16379203.553919768</v>
      </c>
      <c r="F13" s="58" t="s">
        <v>4</v>
      </c>
      <c r="G13" s="57">
        <f>E13</f>
        <v>16379203.553919768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-1697628.25</v>
      </c>
      <c r="F15" s="58" t="s">
        <v>4</v>
      </c>
      <c r="G15" s="57">
        <f>E15</f>
        <v>-1697628.25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-1657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17965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-907981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254069.79000000004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-637603.21</v>
      </c>
      <c r="F21" s="58" t="s">
        <v>4</v>
      </c>
      <c r="G21" s="57">
        <f>E21</f>
        <v>-637603.21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-888887</v>
      </c>
      <c r="F23" s="58" t="s">
        <v>4</v>
      </c>
      <c r="G23" s="57">
        <f>E23</f>
        <v>-888887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13155085.093919769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16379203.553919768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5276273.295959414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5809526.2415309548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5290658.631274119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208015.88513478104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39948.665674466531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161025.85357362623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16386244.919806456</v>
      </c>
      <c r="F16" s="58" t="s">
        <v>4</v>
      </c>
      <c r="G16" s="57">
        <f>E16</f>
        <v>16386244.919806456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-1697628.25</v>
      </c>
      <c r="F18" s="58" t="s">
        <v>4</v>
      </c>
      <c r="G18" s="57">
        <f>E18</f>
        <v>-1697628.25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14688616.669806456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5404911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5885449.4345811922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5290658.631274119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16581019.065855311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11290360.434581192</v>
      </c>
      <c r="H9" s="70" t="s">
        <v>4</v>
      </c>
      <c r="I9" s="2"/>
    </row>
    <row r="10" spans="1:9" x14ac:dyDescent="0.25">
      <c r="A10" s="2"/>
      <c r="B10" s="50" t="s">
        <v>127</v>
      </c>
      <c r="C10" s="45"/>
      <c r="D10" s="45"/>
      <c r="E10" s="45"/>
      <c r="F10" s="46"/>
      <c r="G10" s="47">
        <v>722440.85565576446</v>
      </c>
      <c r="H10" s="70" t="s">
        <v>4</v>
      </c>
      <c r="I10" s="2"/>
    </row>
    <row r="11" spans="1:9" x14ac:dyDescent="0.25">
      <c r="A11" s="2"/>
      <c r="B11" s="50" t="s">
        <v>128</v>
      </c>
      <c r="C11" s="45"/>
      <c r="D11" s="45"/>
      <c r="E11" s="45"/>
      <c r="F11" s="46"/>
      <c r="G11" s="47">
        <f>$G$9-$G$10</f>
        <v>10567919.578925427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0.38001521284228584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40159.702080855059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5404911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108098.22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5885449.4345811922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53557.589854688849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161655.80985468885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7109375" style="3" customWidth="1"/>
    <col min="7" max="7" width="10.570312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-16769039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-9978526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-6790513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-1697628.25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23275</v>
      </c>
      <c r="F10" s="47">
        <f>E10/D10</f>
        <v>4655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69734</v>
      </c>
      <c r="F11" s="47">
        <f t="shared" ref="F11:F22" si="0">E11/D11</f>
        <v>6973.4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1232763</v>
      </c>
      <c r="F12" s="47">
        <f t="shared" si="0"/>
        <v>154095.375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50</v>
      </c>
      <c r="E13" s="47">
        <v>210172</v>
      </c>
      <c r="F13" s="47">
        <f t="shared" si="0"/>
        <v>4203.4399999999996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10513</v>
      </c>
      <c r="F14" s="47">
        <f t="shared" si="0"/>
        <v>140.17333333333335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10</v>
      </c>
      <c r="E15" s="47">
        <v>63849</v>
      </c>
      <c r="F15" s="47">
        <f t="shared" si="0"/>
        <v>6384.9</v>
      </c>
      <c r="G15" s="70" t="s">
        <v>4</v>
      </c>
      <c r="H15" s="2"/>
    </row>
    <row r="16" spans="1:8" x14ac:dyDescent="0.25">
      <c r="A16" s="2"/>
      <c r="B16" s="86" t="s">
        <v>117</v>
      </c>
      <c r="C16" s="87">
        <v>2015</v>
      </c>
      <c r="D16" s="87">
        <v>75</v>
      </c>
      <c r="E16" s="47">
        <v>1131499</v>
      </c>
      <c r="F16" s="47">
        <f t="shared" si="0"/>
        <v>15086.653333333334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50</v>
      </c>
      <c r="E17" s="47">
        <v>87953</v>
      </c>
      <c r="F17" s="47">
        <f t="shared" si="0"/>
        <v>1759.06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75</v>
      </c>
      <c r="E18" s="47">
        <v>90372</v>
      </c>
      <c r="F18" s="47">
        <f t="shared" si="0"/>
        <v>1204.96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75</v>
      </c>
      <c r="E19" s="47">
        <v>7666</v>
      </c>
      <c r="F19" s="47">
        <f t="shared" si="0"/>
        <v>102.21333333333334</v>
      </c>
      <c r="G19" s="70" t="s">
        <v>4</v>
      </c>
      <c r="H19" s="2"/>
    </row>
    <row r="20" spans="1:8" x14ac:dyDescent="0.25">
      <c r="A20" s="2"/>
      <c r="B20" s="86" t="s">
        <v>117</v>
      </c>
      <c r="C20" s="87">
        <v>2015</v>
      </c>
      <c r="D20" s="87">
        <v>75</v>
      </c>
      <c r="E20" s="47">
        <v>955771</v>
      </c>
      <c r="F20" s="47">
        <f t="shared" si="0"/>
        <v>12743.613333333333</v>
      </c>
      <c r="G20" s="70" t="s">
        <v>4</v>
      </c>
      <c r="H20" s="2"/>
    </row>
    <row r="21" spans="1:8" x14ac:dyDescent="0.25">
      <c r="A21" s="2"/>
      <c r="B21" s="86" t="s">
        <v>121</v>
      </c>
      <c r="C21" s="87">
        <v>2015</v>
      </c>
      <c r="D21" s="87">
        <v>75</v>
      </c>
      <c r="E21" s="47">
        <v>100103</v>
      </c>
      <c r="F21" s="47">
        <f t="shared" si="0"/>
        <v>1334.7066666666667</v>
      </c>
      <c r="G21" s="70" t="s">
        <v>4</v>
      </c>
      <c r="H21" s="2"/>
    </row>
    <row r="22" spans="1:8" x14ac:dyDescent="0.25">
      <c r="A22" s="2"/>
      <c r="B22" s="86" t="s">
        <v>122</v>
      </c>
      <c r="C22" s="87">
        <v>2015</v>
      </c>
      <c r="D22" s="87">
        <v>5</v>
      </c>
      <c r="E22" s="47">
        <v>284057</v>
      </c>
      <c r="F22" s="47">
        <f t="shared" si="0"/>
        <v>56811.4</v>
      </c>
      <c r="G22" s="70" t="s">
        <v>4</v>
      </c>
      <c r="H22" s="2"/>
    </row>
    <row r="23" spans="1:8" x14ac:dyDescent="0.25">
      <c r="A23" s="2"/>
      <c r="B23" s="34" t="s">
        <v>123</v>
      </c>
      <c r="C23" s="35"/>
      <c r="D23" s="35"/>
      <c r="E23" s="36"/>
      <c r="F23" s="63">
        <f>SUM(F10:F22)</f>
        <v>265494.89500000002</v>
      </c>
      <c r="G23" s="64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5320843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5322500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-1657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97965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80000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17965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82571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990552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-907981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216333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60587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2015'!F23</f>
        <v>265494.89500000002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254069.79000000004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2018-08-10T09:49:57Z</dcterms:modified>
</cp:coreProperties>
</file>