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096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9" i="11"/>
  <c r="F10" i="11"/>
  <c r="F30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<sst xmlns="http://schemas.openxmlformats.org/spreadsheetml/2006/main" count="270" uniqueCount="136">
  <si>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</si>
  <si>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</si>
  <si>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</si>
  <si>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</si>
  <si>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</si>
  <si>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</si>
  <si>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</si>
  <si>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</si>
  <si>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</si>
  <si>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</si>
  <si>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</si>
  <si>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</si>
  <si>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</si>
  <si>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</si>
  <si>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</si>
  <si>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</si>
  <si>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</si>
  <si>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</si>
  <si>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</si>
  <si>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</si>
  <si>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</si>
  <si>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</si>
  <si>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</si>
  <si>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</si>
  <si>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</si>
  <si>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</si>
  <si>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</si>
  <si>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</si>
  <si>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</si>
  <si>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</si>
  <si>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</si>
  <si>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</si>
  <si>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</si>
  <si>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</si>
  <si>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</si>
  <si>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</si>
  <si>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</si>
  <si>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</si>
  <si>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</si>
  <si>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</si>
  <si>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</si>
  <si>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</si>
  <si>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</si>
  <si>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</si>
  <si>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</si>
  <si>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</si>
  <si>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</si>
  <si>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</si>
  <si>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</si>
  <si>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</si>
  <si>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</si>
  <si>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</si>
  <si>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</si>
  <si>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</si>
  <si>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</si>
  <si>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</si>
  <si>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</si>
  <si>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</si>
  <si>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</si>
  <si>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</si>
  <si>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</si>
  <si>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</si>
  <si>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</si>
  <si>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</si>
  <si>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</si>
  <si>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</si>
  <si>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</si>
  <si>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</si>
  <si>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</si>
  <si>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</si>
  <si>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</si>
  <si>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</si>
  <si>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</si>
  <si>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</si>
  <si>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</si>
  <si>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</si>
  <si>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</si>
  <si>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</si>
  <si>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</si>
  <si>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</si>
  <si>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</si>
  <si>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</si>
  <si>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</si>
  <si>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</si>
  <si>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</si>
  <si>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</si>
  <si>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</si>
  <si>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</si>
  <si>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</si>
  <si>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</si>
  <si>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</si>
  <si>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</si>
  <si>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</si>
  <si>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</si>
  <si>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</si>
  <si>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</si>
  <si>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</si>
  <si>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</si>
  <si>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</si>
  <si>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</si>
  <si>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</si>
  <si>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</si>
  <si>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</si>
  <si>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</si>
  <si>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</si>
  <si>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</si>
  <si>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</si>
  <si>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</si>
  <si>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</si>
  <si>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</si>
  <si>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</si>
  <si>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</si>
  <si>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</si>
  <si>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Arbejdsplads</t>
  </si>
  <si>
    <t>Køretøjer, entreprenørmaskiner</t>
  </si>
  <si>
    <t>Køretøjer, personbil</t>
  </si>
  <si>
    <t>Stik på ledningsnet, Konstruktioner</t>
  </si>
  <si>
    <t>Ventiler på Ø 50mm &lt; Ledningsnet ≤ Ø110 mm</t>
  </si>
  <si>
    <t xml:space="preserve">Afregningsmålere, mekaniske </t>
  </si>
  <si>
    <t>Ø 50mm &lt; Ledningsnet ≤ Ø110 mm</t>
  </si>
  <si>
    <t>Elanlæg</t>
  </si>
  <si>
    <t>Elanlæg - vandværk</t>
  </si>
  <si>
    <t>Filteranlæg, åbne filtre, enkelt filtrering, Kontruktioner</t>
  </si>
  <si>
    <t>Rentvandsbeholder  insitu støbt</t>
  </si>
  <si>
    <t>Råvandsstation komplet montering og boringshus/tørbrønd</t>
  </si>
  <si>
    <t>Udpumpningsanlæg, Freqvensomformer</t>
  </si>
  <si>
    <t>Ventiler på ledningsnet ≤ Ø50 mm</t>
  </si>
  <si>
    <t>Ventiler på Ø110 mm &lt; Ledningsnet ≤ Ø 250 mm</t>
  </si>
  <si>
    <t>Ø110 mm &lt; Ledningsnet ≤ Ø 250 mm</t>
  </si>
  <si>
    <t>Boring (inkl. etablering, forerør, filter og prøvepumpning)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</si>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</sst>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28866798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4310944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1403553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23655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447933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6186085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976000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20000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996000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-646080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-6661828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-696249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-439281.98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-8443438.9800000004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-1261353.9800000004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1017009</v>
      </c>
      <c r="F30" s="78" t="s">
        <v>4</v>
      </c>
      <c r="G30" s="57">
        <f>-$E$30</f>
        <v>-1017009</v>
      </c>
      <c r="H30" s="78" t="s">
        <v>4</v>
      </c>
      <c r="I30" s="2"/>
    </row>
    <row r="31" spans="1:9" x14ac:dyDescent="0.25">
      <c r="A31" s="2"/>
      <c r="B31" s="95" t="s">
        <v>131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132</v>
      </c>
      <c r="C32" s="38"/>
      <c r="D32" s="39"/>
      <c r="E32" s="47">
        <v>27385547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464242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27849789</v>
      </c>
      <c r="F35" s="78" t="s">
        <v>4</v>
      </c>
      <c r="G35" s="57">
        <f>-E35</f>
        <v>-27849789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27148402.879652441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11736260.823017638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665.79114060691995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231355.14423692907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26916381.944274902</v>
      </c>
      <c r="F13" s="58" t="s">
        <v>4</v>
      </c>
      <c r="G13" s="57">
        <f>E13</f>
        <v>26916381.944274902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524602.5</v>
      </c>
      <c r="F15" s="58" t="s">
        <v>4</v>
      </c>
      <c r="G15" s="57">
        <f>E15</f>
        <v>524602.5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135272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-16720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-314785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468929.87316666683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272696.87316666683</v>
      </c>
      <c r="F21" s="58" t="s">
        <v>4</v>
      </c>
      <c r="G21" s="57">
        <f>E21</f>
        <v>272696.87316666683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27713681.317441568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26916381.944274902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8190695.2533697961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6989418.3250131728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11736260.823017638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341838.05069229123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664.13406956235315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230316.05143024505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27027239.809467386</v>
      </c>
      <c r="F16" s="58" t="s">
        <v>4</v>
      </c>
      <c r="G16" s="57">
        <f>E16</f>
        <v>27027239.809467386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524602.5</v>
      </c>
      <c r="F18" s="58" t="s">
        <v>4</v>
      </c>
      <c r="G18" s="57">
        <f>E18</f>
        <v>524602.5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27551842.309467386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8358224.9102341635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7053917.146400637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11736260.823017638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27148402.879652441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15412142.056634802</v>
      </c>
      <c r="H9" s="70" t="s">
        <v>4</v>
      </c>
      <c r="I9" s="2"/>
    </row>
    <row r="10" spans="1:9" x14ac:dyDescent="0.25">
      <c r="A10" s="2"/>
      <c r="B10" s="50" t="s">
        <v>134</v>
      </c>
      <c r="C10" s="45"/>
      <c r="D10" s="45"/>
      <c r="E10" s="45"/>
      <c r="F10" s="46"/>
      <c r="G10" s="47">
        <v>172651.08785148783</v>
      </c>
      <c r="H10" s="70" t="s">
        <v>4</v>
      </c>
      <c r="I10" s="2"/>
    </row>
    <row r="11" spans="1:9" x14ac:dyDescent="0.25">
      <c r="A11" s="2"/>
      <c r="B11" s="50" t="s">
        <v>135</v>
      </c>
      <c r="C11" s="45"/>
      <c r="D11" s="45"/>
      <c r="E11" s="45"/>
      <c r="F11" s="46"/>
      <c r="G11" s="47">
        <f>$G$9-$G$10</f>
        <v>15239490.968783315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4.3688541957912592E-3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665.79114060691995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8358224.9102341635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167164.49820468327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7053917.146400637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64190.646032245801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231355.14423692907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5130069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3031659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2098410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524602.5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</v>
      </c>
      <c r="E10" s="47">
        <v>156917.68</v>
      </c>
      <c r="F10" s="47">
        <f>E10/D10</f>
        <v>31383.536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37299</v>
      </c>
      <c r="F11" s="47">
        <f t="shared" ref="F11:F29" si="0">E11/D11</f>
        <v>7459.8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5</v>
      </c>
      <c r="E12" s="47">
        <v>429771.4</v>
      </c>
      <c r="F12" s="47">
        <f t="shared" si="0"/>
        <v>85954.28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404801.23</v>
      </c>
      <c r="F13" s="47">
        <f t="shared" si="0"/>
        <v>5397.3497333333335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85609.44</v>
      </c>
      <c r="F14" s="47">
        <f t="shared" si="0"/>
        <v>1141.4592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8</v>
      </c>
      <c r="E15" s="47">
        <v>337636.51</v>
      </c>
      <c r="F15" s="47">
        <f t="shared" si="0"/>
        <v>42204.563750000001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558478.88</v>
      </c>
      <c r="F16" s="47">
        <f t="shared" si="0"/>
        <v>7446.3850666666667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20</v>
      </c>
      <c r="E17" s="47">
        <v>601918.39</v>
      </c>
      <c r="F17" s="47">
        <f t="shared" si="0"/>
        <v>30095.9195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25</v>
      </c>
      <c r="E18" s="47">
        <v>601918.39</v>
      </c>
      <c r="F18" s="47">
        <f t="shared" si="0"/>
        <v>24076.7356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50</v>
      </c>
      <c r="E19" s="47">
        <v>601918.39</v>
      </c>
      <c r="F19" s="47">
        <f t="shared" si="0"/>
        <v>12038.3678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50</v>
      </c>
      <c r="E20" s="47">
        <v>7223020.7300000004</v>
      </c>
      <c r="F20" s="47">
        <f t="shared" si="0"/>
        <v>144460.41460000002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30</v>
      </c>
      <c r="E21" s="47">
        <v>601918.39</v>
      </c>
      <c r="F21" s="47">
        <f t="shared" si="0"/>
        <v>20063.946333333333</v>
      </c>
      <c r="G21" s="70" t="s">
        <v>4</v>
      </c>
      <c r="H21" s="2"/>
    </row>
    <row r="22" spans="1:8" x14ac:dyDescent="0.25">
      <c r="A22" s="2"/>
      <c r="B22" s="86" t="s">
        <v>116</v>
      </c>
      <c r="C22" s="87">
        <v>2015</v>
      </c>
      <c r="D22" s="87">
        <v>75</v>
      </c>
      <c r="E22" s="47">
        <v>1690391.33</v>
      </c>
      <c r="F22" s="47">
        <f t="shared" si="0"/>
        <v>22538.551066666667</v>
      </c>
      <c r="G22" s="70" t="s">
        <v>4</v>
      </c>
      <c r="H22" s="2"/>
    </row>
    <row r="23" spans="1:8" x14ac:dyDescent="0.25">
      <c r="A23" s="2"/>
      <c r="B23" s="86" t="s">
        <v>125</v>
      </c>
      <c r="C23" s="87">
        <v>2015</v>
      </c>
      <c r="D23" s="87">
        <v>25</v>
      </c>
      <c r="E23" s="47">
        <v>2407673.58</v>
      </c>
      <c r="F23" s="47">
        <f t="shared" si="0"/>
        <v>96306.943200000009</v>
      </c>
      <c r="G23" s="70" t="s">
        <v>4</v>
      </c>
      <c r="H23" s="2"/>
    </row>
    <row r="24" spans="1:8" x14ac:dyDescent="0.25">
      <c r="A24" s="2"/>
      <c r="B24" s="86" t="s">
        <v>126</v>
      </c>
      <c r="C24" s="87">
        <v>2015</v>
      </c>
      <c r="D24" s="87">
        <v>75</v>
      </c>
      <c r="E24" s="47">
        <v>76543.59</v>
      </c>
      <c r="F24" s="47">
        <f t="shared" si="0"/>
        <v>1020.5812</v>
      </c>
      <c r="G24" s="70" t="s">
        <v>4</v>
      </c>
      <c r="H24" s="2"/>
    </row>
    <row r="25" spans="1:8" x14ac:dyDescent="0.25">
      <c r="A25" s="2"/>
      <c r="B25" s="86" t="s">
        <v>117</v>
      </c>
      <c r="C25" s="87">
        <v>2015</v>
      </c>
      <c r="D25" s="87">
        <v>75</v>
      </c>
      <c r="E25" s="47">
        <v>48308.959999999999</v>
      </c>
      <c r="F25" s="47">
        <f t="shared" si="0"/>
        <v>644.11946666666665</v>
      </c>
      <c r="G25" s="70" t="s">
        <v>4</v>
      </c>
      <c r="H25" s="2"/>
    </row>
    <row r="26" spans="1:8" x14ac:dyDescent="0.25">
      <c r="A26" s="2"/>
      <c r="B26" s="86" t="s">
        <v>127</v>
      </c>
      <c r="C26" s="87">
        <v>2015</v>
      </c>
      <c r="D26" s="87">
        <v>75</v>
      </c>
      <c r="E26" s="47">
        <v>69858.36</v>
      </c>
      <c r="F26" s="47">
        <f t="shared" si="0"/>
        <v>931.44479999999999</v>
      </c>
      <c r="G26" s="70" t="s">
        <v>4</v>
      </c>
      <c r="H26" s="2"/>
    </row>
    <row r="27" spans="1:8" x14ac:dyDescent="0.25">
      <c r="A27" s="2"/>
      <c r="B27" s="86" t="s">
        <v>119</v>
      </c>
      <c r="C27" s="87">
        <v>2015</v>
      </c>
      <c r="D27" s="87">
        <v>75</v>
      </c>
      <c r="E27" s="47">
        <v>384531.87</v>
      </c>
      <c r="F27" s="47">
        <f t="shared" si="0"/>
        <v>5127.0915999999997</v>
      </c>
      <c r="G27" s="70" t="s">
        <v>4</v>
      </c>
      <c r="H27" s="2"/>
    </row>
    <row r="28" spans="1:8" x14ac:dyDescent="0.25">
      <c r="A28" s="2"/>
      <c r="B28" s="86" t="s">
        <v>128</v>
      </c>
      <c r="C28" s="87">
        <v>2015</v>
      </c>
      <c r="D28" s="87">
        <v>75</v>
      </c>
      <c r="E28" s="47">
        <v>720504.05</v>
      </c>
      <c r="F28" s="47">
        <f t="shared" si="0"/>
        <v>9606.720666666668</v>
      </c>
      <c r="G28" s="70" t="s">
        <v>4</v>
      </c>
      <c r="H28" s="2"/>
    </row>
    <row r="29" spans="1:8" x14ac:dyDescent="0.25">
      <c r="A29" s="2"/>
      <c r="B29" s="86" t="s">
        <v>129</v>
      </c>
      <c r="C29" s="87">
        <v>2015</v>
      </c>
      <c r="D29" s="87">
        <v>30</v>
      </c>
      <c r="E29" s="47">
        <v>342141.81</v>
      </c>
      <c r="F29" s="47">
        <f t="shared" si="0"/>
        <v>11404.727000000001</v>
      </c>
      <c r="G29" s="70" t="s">
        <v>4</v>
      </c>
      <c r="H29" s="2"/>
    </row>
    <row r="30" spans="1:8" x14ac:dyDescent="0.25">
      <c r="A30" s="2"/>
      <c r="B30" s="34" t="s">
        <v>130</v>
      </c>
      <c r="C30" s="35"/>
      <c r="D30" s="35"/>
      <c r="E30" s="36"/>
      <c r="F30" s="63">
        <f>SUM(F10:F29)</f>
        <v>559302.93658333342</v>
      </c>
      <c r="G30" s="64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11744672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11609400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135272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205280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222000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-16720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65215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380000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-314785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236000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413676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2015'!F30</f>
        <v>559302.93658333342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468929.87316666683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2018-08-10T11:30:29Z</dcterms:modified>
</cp:coreProperties>
</file>