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16" i="11" l="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17" i="11"/>
  <c r="F10" i="11"/>
  <c r="E15" i="2"/>
  <c r="G15" i="2" s="1"/>
  <c r="G12" i="9"/>
  <c r="G14" i="9" s="1"/>
  <c r="G9" i="9"/>
  <c r="G11" i="9" s="1"/>
  <c r="G12" i="7"/>
  <c r="G18" i="4"/>
  <c r="E23" i="2"/>
  <c r="E17" i="2"/>
  <c r="G23" i="2"/>
  <c r="E11" i="4" l="1"/>
  <c r="E15" i="4"/>
  <c r="E10" i="4"/>
  <c r="E9" i="2"/>
  <c r="G9" i="8"/>
  <c r="E11" i="2" s="1"/>
  <c r="F18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<sst xmlns="http://schemas.openxmlformats.org/spreadsheetml/2006/main" count="246" uniqueCount="127">
  <si>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</si>
  <si>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</si>
  <si>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</si>
  <si>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</si>
  <si>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</si>
  <si>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</si>
  <si>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</si>
  <si>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</si>
  <si>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</si>
  <si>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</si>
  <si>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</si>
  <si>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</si>
  <si>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</si>
  <si>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</si>
  <si>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</si>
  <si>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</si>
  <si>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</si>
  <si>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</si>
  <si>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</si>
  <si>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</si>
  <si>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</si>
  <si>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</si>
  <si>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</si>
  <si>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</si>
  <si>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</si>
  <si>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</si>
  <si>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</si>
  <si>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</si>
  <si>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</si>
  <si>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</si>
  <si>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</si>
  <si>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</si>
  <si>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</si>
  <si>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</si>
  <si>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</si>
  <si>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</si>
  <si>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</si>
  <si>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</si>
  <si>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</si>
  <si>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</si>
  <si>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</si>
  <si>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</si>
  <si>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</si>
  <si>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</si>
  <si>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</si>
  <si>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</si>
  <si>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</si>
  <si>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</si>
  <si>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</si>
  <si>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</si>
  <si>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</si>
  <si>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</si>
  <si>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</si>
  <si>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</si>
  <si>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</si>
  <si>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</si>
  <si>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</si>
  <si>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</si>
  <si>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</si>
  <si>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</si>
  <si>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</si>
  <si>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</si>
  <si>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</si>
  <si>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</si>
  <si>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</si>
  <si>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</si>
  <si>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</si>
  <si>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</si>
  <si>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</si>
  <si>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</si>
  <si>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</si>
  <si>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</si>
  <si>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</si>
  <si>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</si>
  <si>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</si>
  <si>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</si>
  <si>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</si>
  <si>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</si>
  <si>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</si>
  <si>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</si>
  <si>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</si>
  <si>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</si>
  <si>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</si>
  <si>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</si>
  <si>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</si>
  <si>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</si>
  <si>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</si>
  <si>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</si>
  <si>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</si>
  <si>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</si>
  <si>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</si>
  <si>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</si>
  <si>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</si>
  <si>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</si>
  <si>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</si>
  <si>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</si>
  <si>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</si>
  <si>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</si>
  <si>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</si>
  <si>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</si>
  <si>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</si>
  <si>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</si>
  <si>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</si>
  <si>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</si>
  <si>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</si>
  <si>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</si>
  <si>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</si>
  <si>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</si>
  <si>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</si>
  <si>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</si>
  <si>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</si>
  <si>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</si>
  <si>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</si>
  <si>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Afregningsmålere, elektroniske &gt; Ø110 mm</t>
  </si>
  <si>
    <t>Arbejdsplads</t>
  </si>
  <si>
    <t>Boring (inkl. etablering, forerør, filter og prøvepumpning)</t>
  </si>
  <si>
    <t>Ø 50mm &lt; Ledningsnet ≤ Ø110 mm</t>
  </si>
  <si>
    <t>Ventiler</t>
  </si>
  <si>
    <t>Administrationbygninger</t>
  </si>
  <si>
    <t>IT-Udstyr</t>
  </si>
  <si>
    <t>ERP-system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</si>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</sst>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6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97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0" borderId="0" xfId="4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6">
    <cellStyle name="Komma" xfId="1" builtinId="3"/>
    <cellStyle name="Link" xfId="3" builtinId="8"/>
    <cellStyle name="Normal" xfId="0" builtinId="0"/>
    <cellStyle name="Normal 12" xfId="2"/>
    <cellStyle name="Normal 2" xfId="4"/>
    <cellStyle name="Procent 2" xf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9" t="s">
        <v>6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18854238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3933568</v>
      </c>
      <c r="F11" s="70" t="s">
        <v>4</v>
      </c>
      <c r="G11" s="62"/>
      <c r="H11" s="93"/>
      <c r="I11" s="2"/>
    </row>
    <row r="12" spans="1:9" x14ac:dyDescent="0.25">
      <c r="A12" s="2"/>
      <c r="B12" s="50" t="s">
        <v>50</v>
      </c>
      <c r="C12" s="45"/>
      <c r="D12" s="46"/>
      <c r="E12" s="47">
        <v>722657</v>
      </c>
      <c r="F12" s="70" t="s">
        <v>4</v>
      </c>
      <c r="G12" s="51"/>
      <c r="H12" s="94"/>
      <c r="I12" s="2"/>
    </row>
    <row r="13" spans="1:9" x14ac:dyDescent="0.25">
      <c r="A13" s="2"/>
      <c r="B13" s="50" t="s">
        <v>51</v>
      </c>
      <c r="C13" s="45"/>
      <c r="D13" s="46"/>
      <c r="E13" s="47">
        <v>-331330</v>
      </c>
      <c r="F13" s="70" t="s">
        <v>4</v>
      </c>
      <c r="G13" s="51"/>
      <c r="H13" s="94"/>
      <c r="I13" s="2"/>
    </row>
    <row r="14" spans="1:9" x14ac:dyDescent="0.25">
      <c r="A14" s="2"/>
      <c r="B14" s="50" t="s">
        <v>52</v>
      </c>
      <c r="C14" s="45"/>
      <c r="D14" s="46"/>
      <c r="E14" s="47">
        <v>962333</v>
      </c>
      <c r="F14" s="70" t="s">
        <v>4</v>
      </c>
      <c r="G14" s="51"/>
      <c r="H14" s="94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5287228</v>
      </c>
      <c r="F15" s="78" t="s">
        <v>4</v>
      </c>
      <c r="G15" s="51"/>
      <c r="H15" s="94"/>
      <c r="I15" s="2"/>
    </row>
    <row r="16" spans="1:9" x14ac:dyDescent="0.25">
      <c r="A16" s="2"/>
      <c r="B16" s="50" t="s">
        <v>54</v>
      </c>
      <c r="C16" s="45"/>
      <c r="D16" s="46"/>
      <c r="E16" s="47">
        <v>1051606</v>
      </c>
      <c r="F16" s="70" t="s">
        <v>4</v>
      </c>
      <c r="G16" s="51"/>
      <c r="H16" s="94"/>
      <c r="I16" s="2"/>
    </row>
    <row r="17" spans="1:9" x14ac:dyDescent="0.25">
      <c r="A17" s="2"/>
      <c r="B17" s="50" t="s">
        <v>55</v>
      </c>
      <c r="C17" s="45"/>
      <c r="D17" s="46"/>
      <c r="E17" s="47">
        <v>53728</v>
      </c>
      <c r="F17" s="70" t="s">
        <v>4</v>
      </c>
      <c r="G17" s="51"/>
      <c r="H17" s="94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4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1105334</v>
      </c>
      <c r="F19" s="78" t="s">
        <v>4</v>
      </c>
      <c r="G19" s="51"/>
      <c r="H19" s="94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-676901</v>
      </c>
      <c r="F20" s="70" t="s">
        <v>4</v>
      </c>
      <c r="G20" s="51"/>
      <c r="H20" s="94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-2211555</v>
      </c>
      <c r="F21" s="70" t="s">
        <v>4</v>
      </c>
      <c r="G21" s="51"/>
      <c r="H21" s="94"/>
      <c r="I21" s="2"/>
    </row>
    <row r="22" spans="1:9" x14ac:dyDescent="0.25">
      <c r="A22" s="2"/>
      <c r="B22" s="50" t="s">
        <v>60</v>
      </c>
      <c r="C22" s="45"/>
      <c r="D22" s="46"/>
      <c r="E22" s="47">
        <v>-3504106</v>
      </c>
      <c r="F22" s="70" t="s">
        <v>4</v>
      </c>
      <c r="G22" s="51"/>
      <c r="H22" s="94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4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4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4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4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-6392562</v>
      </c>
      <c r="F27" s="78" t="s">
        <v>4</v>
      </c>
      <c r="G27" s="52"/>
      <c r="H27" s="95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0</v>
      </c>
      <c r="F28" s="78" t="s">
        <v>4</v>
      </c>
      <c r="G28" s="1">
        <f>IF(E28&lt;0,0,-E28)</f>
        <v>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6" t="s">
        <v>122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123</v>
      </c>
      <c r="C32" s="38"/>
      <c r="D32" s="39"/>
      <c r="E32" s="47">
        <v>18572680</v>
      </c>
      <c r="F32" s="70" t="s">
        <v>4</v>
      </c>
      <c r="G32" s="62"/>
      <c r="H32" s="93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4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0</v>
      </c>
      <c r="F34" s="70" t="s">
        <v>4</v>
      </c>
      <c r="G34" s="52"/>
      <c r="H34" s="95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18572680</v>
      </c>
      <c r="F35" s="78" t="s">
        <v>4</v>
      </c>
      <c r="G35" s="57">
        <f>-E35</f>
        <v>-18572680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281558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124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18929832.190278552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6587813.968420879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48542.244799635337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177880.32275633686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18703409.622722581</v>
      </c>
      <c r="F13" s="58" t="s">
        <v>4</v>
      </c>
      <c r="G13" s="57">
        <f>E13</f>
        <v>18703409.622722581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-182228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-53682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-191887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-378055.30919999996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-805852.30920000002</v>
      </c>
      <c r="F21" s="58" t="s">
        <v>4</v>
      </c>
      <c r="G21" s="57">
        <f>E21</f>
        <v>-805852.30920000002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281558</v>
      </c>
      <c r="F23" s="58" t="s">
        <v>4</v>
      </c>
      <c r="G23" s="57">
        <f>E23</f>
        <v>281558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18179115.313522581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18703409.622722581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5869253.8332953332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6241853.1419731546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6587813.968420879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237533.30220857676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48264.401622472156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177172.12088954795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18715506.402419139</v>
      </c>
      <c r="F16" s="58" t="s">
        <v>4</v>
      </c>
      <c r="G16" s="57">
        <f>E16</f>
        <v>18715506.402419139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18715506.402419139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6015408.8933423851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6326609.3285152903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6587813.968420879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18929832.190278552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12342018.221857674</v>
      </c>
      <c r="H9" s="70" t="s">
        <v>4</v>
      </c>
      <c r="I9" s="2"/>
    </row>
    <row r="10" spans="1:9" x14ac:dyDescent="0.25">
      <c r="A10" s="2"/>
      <c r="B10" s="50" t="s">
        <v>125</v>
      </c>
      <c r="C10" s="45"/>
      <c r="D10" s="45"/>
      <c r="E10" s="45"/>
      <c r="F10" s="46"/>
      <c r="G10" s="47">
        <v>1044661.3865268662</v>
      </c>
      <c r="H10" s="70" t="s">
        <v>4</v>
      </c>
      <c r="I10" s="2"/>
    </row>
    <row r="11" spans="1:9" x14ac:dyDescent="0.25">
      <c r="A11" s="2"/>
      <c r="B11" s="50" t="s">
        <v>126</v>
      </c>
      <c r="C11" s="45"/>
      <c r="D11" s="45"/>
      <c r="E11" s="45"/>
      <c r="F11" s="46"/>
      <c r="G11" s="47">
        <f>$G$9-$G$10</f>
        <v>11297356.835330809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0.42967789286629116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48542.244799635337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6015408.8933423851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120308.17786684771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6326609.3285152903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9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57572.144889489144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177880.32275633686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2045397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2045397</v>
      </c>
      <c r="H10" s="70" t="s">
        <v>4</v>
      </c>
      <c r="I10" s="2"/>
    </row>
    <row r="11" spans="1:9" x14ac:dyDescent="0.25">
      <c r="A11" s="2"/>
      <c r="B11" s="80" t="s">
        <v>91</v>
      </c>
      <c r="C11" s="81"/>
      <c r="D11" s="81"/>
      <c r="E11" s="81"/>
      <c r="F11" s="82"/>
      <c r="G11" s="83">
        <v>0</v>
      </c>
      <c r="H11" s="84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0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5" t="s">
        <v>0</v>
      </c>
      <c r="C9" s="58" t="s">
        <v>1</v>
      </c>
      <c r="D9" s="85" t="s">
        <v>2</v>
      </c>
      <c r="E9" s="85" t="s">
        <v>79</v>
      </c>
      <c r="F9" s="86" t="s">
        <v>3</v>
      </c>
      <c r="G9" s="86"/>
      <c r="H9" s="2"/>
    </row>
    <row r="10" spans="1:8" x14ac:dyDescent="0.25">
      <c r="A10" s="2"/>
      <c r="B10" s="87" t="s">
        <v>113</v>
      </c>
      <c r="C10" s="88">
        <v>2015</v>
      </c>
      <c r="D10" s="88">
        <v>10</v>
      </c>
      <c r="E10" s="47">
        <v>97399.38</v>
      </c>
      <c r="F10" s="47">
        <f>E10/D10</f>
        <v>9739.9380000000001</v>
      </c>
      <c r="G10" s="70" t="s">
        <v>4</v>
      </c>
      <c r="H10" s="2"/>
    </row>
    <row r="11" spans="1:8" x14ac:dyDescent="0.25">
      <c r="A11" s="2"/>
      <c r="B11" s="87" t="s">
        <v>114</v>
      </c>
      <c r="C11" s="88">
        <v>2015</v>
      </c>
      <c r="D11" s="88">
        <v>5</v>
      </c>
      <c r="E11" s="47">
        <v>24630.11</v>
      </c>
      <c r="F11" s="47">
        <f t="shared" ref="F11:F17" si="0">E11/D11</f>
        <v>4926.0219999999999</v>
      </c>
      <c r="G11" s="70" t="s">
        <v>4</v>
      </c>
      <c r="H11" s="2"/>
    </row>
    <row r="12" spans="1:8" x14ac:dyDescent="0.25">
      <c r="A12" s="2"/>
      <c r="B12" s="87" t="s">
        <v>115</v>
      </c>
      <c r="C12" s="88">
        <v>2015</v>
      </c>
      <c r="D12" s="88">
        <v>30</v>
      </c>
      <c r="E12" s="47">
        <v>42485.29</v>
      </c>
      <c r="F12" s="47">
        <f t="shared" si="0"/>
        <v>1416.1763333333333</v>
      </c>
      <c r="G12" s="70" t="s">
        <v>4</v>
      </c>
      <c r="H12" s="2"/>
    </row>
    <row r="13" spans="1:8" x14ac:dyDescent="0.25">
      <c r="A13" s="2"/>
      <c r="B13" s="87" t="s">
        <v>116</v>
      </c>
      <c r="C13" s="88">
        <v>2015</v>
      </c>
      <c r="D13" s="88">
        <v>75</v>
      </c>
      <c r="E13" s="47">
        <v>1075176.43</v>
      </c>
      <c r="F13" s="47">
        <f t="shared" si="0"/>
        <v>14335.685733333332</v>
      </c>
      <c r="G13" s="70" t="s">
        <v>4</v>
      </c>
      <c r="H13" s="2"/>
    </row>
    <row r="14" spans="1:8" x14ac:dyDescent="0.25">
      <c r="A14" s="2"/>
      <c r="B14" s="87" t="s">
        <v>117</v>
      </c>
      <c r="C14" s="88">
        <v>2015</v>
      </c>
      <c r="D14" s="88">
        <v>75</v>
      </c>
      <c r="E14" s="47">
        <v>508702.89</v>
      </c>
      <c r="F14" s="47">
        <f t="shared" si="0"/>
        <v>6782.7052000000003</v>
      </c>
      <c r="G14" s="70" t="s">
        <v>4</v>
      </c>
      <c r="H14" s="2"/>
    </row>
    <row r="15" spans="1:8" x14ac:dyDescent="0.25">
      <c r="A15" s="2"/>
      <c r="B15" s="87" t="s">
        <v>118</v>
      </c>
      <c r="C15" s="88">
        <v>2015</v>
      </c>
      <c r="D15" s="88">
        <v>75</v>
      </c>
      <c r="E15" s="47">
        <v>38593.360000000001</v>
      </c>
      <c r="F15" s="47">
        <f t="shared" si="0"/>
        <v>514.57813333333331</v>
      </c>
      <c r="G15" s="70" t="s">
        <v>4</v>
      </c>
      <c r="H15" s="2"/>
    </row>
    <row r="16" spans="1:8" x14ac:dyDescent="0.25">
      <c r="A16" s="2"/>
      <c r="B16" s="87" t="s">
        <v>119</v>
      </c>
      <c r="C16" s="88">
        <v>2015</v>
      </c>
      <c r="D16" s="88">
        <v>5</v>
      </c>
      <c r="E16" s="47">
        <v>322329.63</v>
      </c>
      <c r="F16" s="47">
        <f t="shared" si="0"/>
        <v>64465.925999999999</v>
      </c>
      <c r="G16" s="70" t="s">
        <v>4</v>
      </c>
      <c r="H16" s="2"/>
    </row>
    <row r="17" spans="1:8" x14ac:dyDescent="0.25">
      <c r="A17" s="2"/>
      <c r="B17" s="87" t="s">
        <v>120</v>
      </c>
      <c r="C17" s="88">
        <v>2015</v>
      </c>
      <c r="D17" s="88">
        <v>5</v>
      </c>
      <c r="E17" s="47">
        <v>147814.07</v>
      </c>
      <c r="F17" s="47">
        <f t="shared" si="0"/>
        <v>29562.814000000002</v>
      </c>
      <c r="G17" s="70" t="s">
        <v>4</v>
      </c>
      <c r="H17" s="2"/>
    </row>
    <row r="18" spans="1:8" x14ac:dyDescent="0.25">
      <c r="A18" s="2"/>
      <c r="B18" s="34" t="s">
        <v>121</v>
      </c>
      <c r="C18" s="35"/>
      <c r="D18" s="35"/>
      <c r="E18" s="36"/>
      <c r="F18" s="63">
        <f>SUM(F10:F17)</f>
        <v>131743.84540000002</v>
      </c>
      <c r="G18" s="64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32"/>
      <c r="B23" s="32"/>
      <c r="C23" s="32"/>
      <c r="D23" s="32"/>
      <c r="E23" s="32"/>
      <c r="F23" s="32"/>
      <c r="G23" s="32"/>
      <c r="H23" s="32"/>
    </row>
    <row r="24" spans="1:8" x14ac:dyDescent="0.25">
      <c r="A24" s="32"/>
      <c r="B24" s="32"/>
      <c r="C24" s="32"/>
      <c r="D24" s="32"/>
      <c r="E24" s="32"/>
      <c r="F24" s="32"/>
      <c r="G24" s="32"/>
      <c r="H24" s="32"/>
    </row>
    <row r="25" spans="1:8" x14ac:dyDescent="0.25">
      <c r="A25" s="32"/>
      <c r="B25" s="32"/>
      <c r="C25" s="32"/>
      <c r="D25" s="32"/>
      <c r="E25" s="32"/>
      <c r="F25" s="32"/>
      <c r="G25" s="32"/>
      <c r="H25" s="32"/>
    </row>
    <row r="26" spans="1:8" x14ac:dyDescent="0.25">
      <c r="A26" s="32"/>
      <c r="B26" s="32"/>
      <c r="C26" s="32"/>
      <c r="D26" s="32"/>
      <c r="E26" s="32"/>
      <c r="F26" s="32"/>
      <c r="G26" s="32"/>
      <c r="H26" s="3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9" t="s">
        <v>7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0" t="s">
        <v>92</v>
      </c>
      <c r="C8" s="91"/>
      <c r="D8" s="91"/>
      <c r="E8" s="91"/>
      <c r="F8" s="91"/>
      <c r="G8" s="91"/>
      <c r="H8" s="92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6605772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6788000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-182228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90" t="s">
        <v>83</v>
      </c>
      <c r="C14" s="91"/>
      <c r="D14" s="91"/>
      <c r="E14" s="91"/>
      <c r="F14" s="91"/>
      <c r="G14" s="91"/>
      <c r="H14" s="92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246318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300000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-53682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90" t="s">
        <v>93</v>
      </c>
      <c r="C20" s="91"/>
      <c r="D20" s="91"/>
      <c r="E20" s="91"/>
      <c r="F20" s="91"/>
      <c r="G20" s="91"/>
      <c r="H20" s="92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797130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989017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-191887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90" t="s">
        <v>87</v>
      </c>
      <c r="C26" s="91"/>
      <c r="D26" s="91"/>
      <c r="E26" s="91"/>
      <c r="F26" s="91"/>
      <c r="G26" s="91"/>
      <c r="H26" s="92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376133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265410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2015'!F18</f>
        <v>131743.84540000002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-378055.30919999996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Astrid Fanger Jakobsen</cp:lastModifiedBy>
  <cp:lastPrinted>2016-07-15T08:33:15Z</cp:lastPrinted>
  <dcterms:created xsi:type="dcterms:W3CDTF">2016-06-02T08:51:18Z</dcterms:created>
  <dcterms:modified xsi:type="dcterms:W3CDTF">2018-08-09T14:07:29Z</dcterms:modified>
</cp:coreProperties>
</file>