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34" i="11" l="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35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E11" i="2" s="1"/>
  <c r="F36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<sst xmlns="http://schemas.openxmlformats.org/spreadsheetml/2006/main" count="282" uniqueCount="133">
  <si>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</si>
  <si>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</si>
  <si>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</si>
  <si>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</si>
  <si>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</si>
  <si>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</si>
  <si>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</si>
  <si>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</si>
  <si>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</si>
  <si>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</si>
  <si>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</si>
  <si>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</si>
  <si>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</si>
  <si>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</si>
  <si>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</si>
  <si>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</si>
  <si>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</si>
  <si>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</si>
  <si>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</si>
  <si>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</si>
  <si>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</si>
  <si>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</si>
  <si>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</si>
  <si>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</si>
  <si>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</si>
  <si>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</si>
  <si>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</si>
  <si>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</si>
  <si>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</si>
  <si>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</si>
  <si>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</si>
  <si>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</si>
  <si>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</si>
  <si>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</si>
  <si>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</si>
  <si>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</si>
  <si>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</si>
  <si>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</si>
  <si>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</si>
  <si>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</si>
  <si>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</si>
  <si>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</si>
  <si>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</si>
  <si>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</si>
  <si>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</si>
  <si>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</si>
  <si>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</si>
  <si>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</si>
  <si>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</si>
  <si>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</si>
  <si>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</si>
  <si>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</si>
  <si>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</si>
  <si>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</si>
  <si>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</si>
  <si>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</si>
  <si>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</si>
  <si>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</si>
  <si>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</si>
  <si>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</si>
  <si>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</si>
  <si>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</si>
  <si>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</si>
  <si>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</si>
  <si>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</si>
  <si>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</si>
  <si>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</si>
  <si>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</si>
  <si>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</si>
  <si>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</si>
  <si>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</si>
  <si>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</si>
  <si>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</si>
  <si>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</si>
  <si>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</si>
  <si>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</si>
  <si>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</si>
  <si>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</si>
  <si>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</si>
  <si>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</si>
  <si>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</si>
  <si>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</si>
  <si>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</si>
  <si>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</si>
  <si>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</si>
  <si>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</si>
  <si>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</si>
  <si>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</si>
  <si>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</si>
  <si>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</si>
  <si>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</si>
  <si>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</si>
  <si>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</si>
  <si>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</si>
  <si>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</si>
  <si>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</si>
  <si>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</si>
  <si>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</si>
  <si>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</si>
  <si>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</si>
  <si>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</si>
  <si>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</si>
  <si>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</si>
  <si>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</si>
  <si>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</si>
  <si>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</si>
  <si>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</si>
  <si>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</si>
  <si>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</si>
  <si>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</si>
  <si>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</si>
  <si>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</si>
  <si>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</si>
  <si>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Ledningsnet ≤ Ø50 mm</t>
  </si>
  <si>
    <t>Afregningsmålere, elektroniske ≤ Ø 110mm (Qn 10)</t>
  </si>
  <si>
    <t>Ventiler på Ø 50mm &lt; Ledningsnet ≤ Ø110 mm</t>
  </si>
  <si>
    <t>Etageareal vandbehandlingsbygning</t>
  </si>
  <si>
    <t>Filteranlæg, trykfiltre, dobbelt filtrering</t>
  </si>
  <si>
    <t>Skyllevand-/slamhåndteringsanlæg - jordbassiner</t>
  </si>
  <si>
    <t>Arbejdsplads</t>
  </si>
  <si>
    <t>Ø 50mm &lt; Ledningsnet ≤ Ø110 mm</t>
  </si>
  <si>
    <t>Ø110 mm &lt; Ledningsnet ≤ Ø 250 mm</t>
  </si>
  <si>
    <t>SRO-brønd/kvarterbrønd/sektionsbrønd, Konstruktioner</t>
  </si>
  <si>
    <t>Pumpestation (inkl. evt. hydrofor)/trykforøger, Konstruktioner</t>
  </si>
  <si>
    <t>SRO-brønd/kvarterbrønd/sektionsbrønd, Mek./EL</t>
  </si>
  <si>
    <t>SRO-brønd/kvarterbrønd/sektionsbrønd, SRO</t>
  </si>
  <si>
    <t>Køretøjer, store lastvogne (&gt; 3.500 kg.)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</si>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</sst>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6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97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0" borderId="0" xfId="4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6">
    <cellStyle name="Komma" xfId="1" builtinId="3"/>
    <cellStyle name="Link" xfId="3" builtinId="8"/>
    <cellStyle name="Normal" xfId="0" builtinId="0"/>
    <cellStyle name="Normal 12" xfId="2"/>
    <cellStyle name="Normal 2" xfId="4"/>
    <cellStyle name="Procent 2" xf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9" t="s">
        <v>6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40994655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8959512</v>
      </c>
      <c r="F11" s="70" t="s">
        <v>4</v>
      </c>
      <c r="G11" s="62"/>
      <c r="H11" s="93"/>
      <c r="I11" s="2"/>
    </row>
    <row r="12" spans="1:9" x14ac:dyDescent="0.25">
      <c r="A12" s="2"/>
      <c r="B12" s="50" t="s">
        <v>50</v>
      </c>
      <c r="C12" s="45"/>
      <c r="D12" s="46"/>
      <c r="E12" s="47">
        <v>1286842</v>
      </c>
      <c r="F12" s="70" t="s">
        <v>4</v>
      </c>
      <c r="G12" s="51"/>
      <c r="H12" s="94"/>
      <c r="I12" s="2"/>
    </row>
    <row r="13" spans="1:9" x14ac:dyDescent="0.25">
      <c r="A13" s="2"/>
      <c r="B13" s="50" t="s">
        <v>51</v>
      </c>
      <c r="C13" s="45"/>
      <c r="D13" s="46"/>
      <c r="E13" s="47">
        <v>329868</v>
      </c>
      <c r="F13" s="70" t="s">
        <v>4</v>
      </c>
      <c r="G13" s="51"/>
      <c r="H13" s="94"/>
      <c r="I13" s="2"/>
    </row>
    <row r="14" spans="1:9" x14ac:dyDescent="0.25">
      <c r="A14" s="2"/>
      <c r="B14" s="50" t="s">
        <v>52</v>
      </c>
      <c r="C14" s="45"/>
      <c r="D14" s="46"/>
      <c r="E14" s="47">
        <v>613933</v>
      </c>
      <c r="F14" s="70" t="s">
        <v>4</v>
      </c>
      <c r="G14" s="51"/>
      <c r="H14" s="94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11190155</v>
      </c>
      <c r="F15" s="78" t="s">
        <v>4</v>
      </c>
      <c r="G15" s="51"/>
      <c r="H15" s="94"/>
      <c r="I15" s="2"/>
    </row>
    <row r="16" spans="1:9" x14ac:dyDescent="0.25">
      <c r="A16" s="2"/>
      <c r="B16" s="50" t="s">
        <v>54</v>
      </c>
      <c r="C16" s="45"/>
      <c r="D16" s="46"/>
      <c r="E16" s="47">
        <v>1799971</v>
      </c>
      <c r="F16" s="70" t="s">
        <v>4</v>
      </c>
      <c r="G16" s="51"/>
      <c r="H16" s="94"/>
      <c r="I16" s="2"/>
    </row>
    <row r="17" spans="1:9" x14ac:dyDescent="0.25">
      <c r="A17" s="2"/>
      <c r="B17" s="50" t="s">
        <v>55</v>
      </c>
      <c r="C17" s="45"/>
      <c r="D17" s="46"/>
      <c r="E17" s="47">
        <v>69000</v>
      </c>
      <c r="F17" s="70" t="s">
        <v>4</v>
      </c>
      <c r="G17" s="51"/>
      <c r="H17" s="94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4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1868971</v>
      </c>
      <c r="F19" s="78" t="s">
        <v>4</v>
      </c>
      <c r="G19" s="51"/>
      <c r="H19" s="94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0</v>
      </c>
      <c r="F20" s="70" t="s">
        <v>4</v>
      </c>
      <c r="G20" s="51"/>
      <c r="H20" s="94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0</v>
      </c>
      <c r="F21" s="70" t="s">
        <v>4</v>
      </c>
      <c r="G21" s="51"/>
      <c r="H21" s="94"/>
      <c r="I21" s="2"/>
    </row>
    <row r="22" spans="1:9" x14ac:dyDescent="0.25">
      <c r="A22" s="2"/>
      <c r="B22" s="50" t="s">
        <v>60</v>
      </c>
      <c r="C22" s="45"/>
      <c r="D22" s="46"/>
      <c r="E22" s="47">
        <v>-6499497</v>
      </c>
      <c r="F22" s="70" t="s">
        <v>4</v>
      </c>
      <c r="G22" s="51"/>
      <c r="H22" s="94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4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4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4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4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-6499497</v>
      </c>
      <c r="F27" s="78" t="s">
        <v>4</v>
      </c>
      <c r="G27" s="52"/>
      <c r="H27" s="95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6559629</v>
      </c>
      <c r="F28" s="78" t="s">
        <v>4</v>
      </c>
      <c r="G28" s="1">
        <f>IF(E28&lt;0,0,-E28)</f>
        <v>-6559629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6" t="s">
        <v>128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129</v>
      </c>
      <c r="C32" s="38"/>
      <c r="D32" s="39"/>
      <c r="E32" s="47">
        <v>34370623</v>
      </c>
      <c r="F32" s="70" t="s">
        <v>4</v>
      </c>
      <c r="G32" s="62"/>
      <c r="H32" s="93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4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274124</v>
      </c>
      <c r="F34" s="70" t="s">
        <v>4</v>
      </c>
      <c r="G34" s="52"/>
      <c r="H34" s="95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34644747</v>
      </c>
      <c r="F35" s="78" t="s">
        <v>4</v>
      </c>
      <c r="G35" s="57">
        <f>-E35</f>
        <v>-34644747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-209721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130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41442009.390927881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17531458.315686639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390768.35249427677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340503.13299567596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40710737.905437931</v>
      </c>
      <c r="F13" s="58" t="s">
        <v>4</v>
      </c>
      <c r="G13" s="57">
        <f>E13</f>
        <v>40710737.905437931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294621.25</v>
      </c>
      <c r="F15" s="58" t="s">
        <v>4</v>
      </c>
      <c r="G15" s="57">
        <f>E15</f>
        <v>294621.25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1431314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58871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0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-141685.18706666678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1348499.8129333332</v>
      </c>
      <c r="F21" s="58" t="s">
        <v>4</v>
      </c>
      <c r="G21" s="57">
        <f>E21</f>
        <v>1348499.8129333332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-209721</v>
      </c>
      <c r="F23" s="58" t="s">
        <v>4</v>
      </c>
      <c r="G23" s="57">
        <f>E23</f>
        <v>-209721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42144137.968371265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40710737.905437931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10861820.358445983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12306544.651830357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17531458.315686639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517026.3713990617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383511.23313169979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339200.0290151349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40505053.014690161</v>
      </c>
      <c r="F16" s="58" t="s">
        <v>4</v>
      </c>
      <c r="G16" s="57">
        <f>E16</f>
        <v>40505053.014690161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294621.25</v>
      </c>
      <c r="F18" s="58" t="s">
        <v>4</v>
      </c>
      <c r="G18" s="57">
        <f>E18</f>
        <v>294621.25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40799674.264690161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11276799.835869793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12633751.239371443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17531458.315686639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41442009.390927881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23910551.075241242</v>
      </c>
      <c r="H9" s="70" t="s">
        <v>4</v>
      </c>
      <c r="I9" s="2"/>
    </row>
    <row r="10" spans="1:9" x14ac:dyDescent="0.25">
      <c r="A10" s="2"/>
      <c r="B10" s="50" t="s">
        <v>131</v>
      </c>
      <c r="C10" s="45"/>
      <c r="D10" s="45"/>
      <c r="E10" s="45"/>
      <c r="F10" s="46"/>
      <c r="G10" s="47">
        <v>649700.52055999986</v>
      </c>
      <c r="H10" s="70" t="s">
        <v>4</v>
      </c>
      <c r="I10" s="2"/>
    </row>
    <row r="11" spans="1:9" x14ac:dyDescent="0.25">
      <c r="A11" s="2"/>
      <c r="B11" s="50" t="s">
        <v>132</v>
      </c>
      <c r="C11" s="45"/>
      <c r="D11" s="45"/>
      <c r="E11" s="45"/>
      <c r="F11" s="46"/>
      <c r="G11" s="47">
        <f>$G$9-$G$10</f>
        <v>23260850.554681242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1.6799400846313193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390768.35249427677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11276799.835869793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225535.99671739584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12633751.239371443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9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114967.13627828013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340503.13299567596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1761529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583044</v>
      </c>
      <c r="H10" s="70" t="s">
        <v>4</v>
      </c>
      <c r="I10" s="2"/>
    </row>
    <row r="11" spans="1:9" x14ac:dyDescent="0.25">
      <c r="A11" s="2"/>
      <c r="B11" s="80" t="s">
        <v>91</v>
      </c>
      <c r="C11" s="81"/>
      <c r="D11" s="81"/>
      <c r="E11" s="81"/>
      <c r="F11" s="82"/>
      <c r="G11" s="83">
        <v>1178485</v>
      </c>
      <c r="H11" s="84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294621.25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8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5" t="s">
        <v>0</v>
      </c>
      <c r="C9" s="58" t="s">
        <v>1</v>
      </c>
      <c r="D9" s="85" t="s">
        <v>2</v>
      </c>
      <c r="E9" s="85" t="s">
        <v>79</v>
      </c>
      <c r="F9" s="86" t="s">
        <v>3</v>
      </c>
      <c r="G9" s="86"/>
      <c r="H9" s="2"/>
    </row>
    <row r="10" spans="1:8" x14ac:dyDescent="0.25">
      <c r="A10" s="2"/>
      <c r="B10" s="87" t="s">
        <v>113</v>
      </c>
      <c r="C10" s="88">
        <v>2015</v>
      </c>
      <c r="D10" s="88">
        <v>75</v>
      </c>
      <c r="E10" s="47">
        <v>235276.61</v>
      </c>
      <c r="F10" s="47">
        <f>E10/D10</f>
        <v>3137.0214666666666</v>
      </c>
      <c r="G10" s="70" t="s">
        <v>4</v>
      </c>
      <c r="H10" s="2"/>
    </row>
    <row r="11" spans="1:8" x14ac:dyDescent="0.25">
      <c r="A11" s="2"/>
      <c r="B11" s="87" t="s">
        <v>114</v>
      </c>
      <c r="C11" s="88">
        <v>2015</v>
      </c>
      <c r="D11" s="88">
        <v>10</v>
      </c>
      <c r="E11" s="47">
        <v>2542082.58</v>
      </c>
      <c r="F11" s="47">
        <f t="shared" ref="F11:F35" si="0">E11/D11</f>
        <v>254208.258</v>
      </c>
      <c r="G11" s="70" t="s">
        <v>4</v>
      </c>
      <c r="H11" s="2"/>
    </row>
    <row r="12" spans="1:8" x14ac:dyDescent="0.25">
      <c r="A12" s="2"/>
      <c r="B12" s="87" t="s">
        <v>115</v>
      </c>
      <c r="C12" s="88">
        <v>2015</v>
      </c>
      <c r="D12" s="88">
        <v>75</v>
      </c>
      <c r="E12" s="47">
        <v>209457.33</v>
      </c>
      <c r="F12" s="47">
        <f t="shared" si="0"/>
        <v>2792.7644</v>
      </c>
      <c r="G12" s="70" t="s">
        <v>4</v>
      </c>
      <c r="H12" s="2"/>
    </row>
    <row r="13" spans="1:8" x14ac:dyDescent="0.25">
      <c r="A13" s="2"/>
      <c r="B13" s="87" t="s">
        <v>116</v>
      </c>
      <c r="C13" s="88">
        <v>2015</v>
      </c>
      <c r="D13" s="88">
        <v>75</v>
      </c>
      <c r="E13" s="47">
        <v>59400</v>
      </c>
      <c r="F13" s="47">
        <f t="shared" si="0"/>
        <v>792</v>
      </c>
      <c r="G13" s="70" t="s">
        <v>4</v>
      </c>
      <c r="H13" s="2"/>
    </row>
    <row r="14" spans="1:8" x14ac:dyDescent="0.25">
      <c r="A14" s="2"/>
      <c r="B14" s="87" t="s">
        <v>117</v>
      </c>
      <c r="C14" s="88">
        <v>2015</v>
      </c>
      <c r="D14" s="88">
        <v>25</v>
      </c>
      <c r="E14" s="47">
        <v>99906.6</v>
      </c>
      <c r="F14" s="47">
        <f t="shared" si="0"/>
        <v>3996.2640000000001</v>
      </c>
      <c r="G14" s="70" t="s">
        <v>4</v>
      </c>
      <c r="H14" s="2"/>
    </row>
    <row r="15" spans="1:8" x14ac:dyDescent="0.25">
      <c r="A15" s="2"/>
      <c r="B15" s="87" t="s">
        <v>118</v>
      </c>
      <c r="C15" s="88">
        <v>2015</v>
      </c>
      <c r="D15" s="88">
        <v>50</v>
      </c>
      <c r="E15" s="47">
        <v>65054.23</v>
      </c>
      <c r="F15" s="47">
        <f t="shared" si="0"/>
        <v>1301.0846000000001</v>
      </c>
      <c r="G15" s="70" t="s">
        <v>4</v>
      </c>
      <c r="H15" s="2"/>
    </row>
    <row r="16" spans="1:8" x14ac:dyDescent="0.25">
      <c r="A16" s="2"/>
      <c r="B16" s="87" t="s">
        <v>118</v>
      </c>
      <c r="C16" s="88">
        <v>2015</v>
      </c>
      <c r="D16" s="88">
        <v>50</v>
      </c>
      <c r="E16" s="47">
        <v>191065.98</v>
      </c>
      <c r="F16" s="47">
        <f t="shared" si="0"/>
        <v>3821.3196000000003</v>
      </c>
      <c r="G16" s="70" t="s">
        <v>4</v>
      </c>
      <c r="H16" s="2"/>
    </row>
    <row r="17" spans="1:8" x14ac:dyDescent="0.25">
      <c r="A17" s="2"/>
      <c r="B17" s="87" t="s">
        <v>118</v>
      </c>
      <c r="C17" s="88">
        <v>2015</v>
      </c>
      <c r="D17" s="88">
        <v>50</v>
      </c>
      <c r="E17" s="47">
        <v>65386.23</v>
      </c>
      <c r="F17" s="47">
        <f t="shared" si="0"/>
        <v>1307.7246</v>
      </c>
      <c r="G17" s="70" t="s">
        <v>4</v>
      </c>
      <c r="H17" s="2"/>
    </row>
    <row r="18" spans="1:8" x14ac:dyDescent="0.25">
      <c r="A18" s="2"/>
      <c r="B18" s="87" t="s">
        <v>119</v>
      </c>
      <c r="C18" s="88">
        <v>2015</v>
      </c>
      <c r="D18" s="88">
        <v>5</v>
      </c>
      <c r="E18" s="47">
        <v>132030</v>
      </c>
      <c r="F18" s="47">
        <f t="shared" si="0"/>
        <v>26406</v>
      </c>
      <c r="G18" s="70" t="s">
        <v>4</v>
      </c>
      <c r="H18" s="2"/>
    </row>
    <row r="19" spans="1:8" x14ac:dyDescent="0.25">
      <c r="A19" s="2"/>
      <c r="B19" s="87" t="s">
        <v>120</v>
      </c>
      <c r="C19" s="88">
        <v>2015</v>
      </c>
      <c r="D19" s="88">
        <v>75</v>
      </c>
      <c r="E19" s="47">
        <v>1435766.22</v>
      </c>
      <c r="F19" s="47">
        <f t="shared" si="0"/>
        <v>19143.549599999998</v>
      </c>
      <c r="G19" s="70" t="s">
        <v>4</v>
      </c>
      <c r="H19" s="2"/>
    </row>
    <row r="20" spans="1:8" x14ac:dyDescent="0.25">
      <c r="A20" s="2"/>
      <c r="B20" s="87" t="s">
        <v>119</v>
      </c>
      <c r="C20" s="88">
        <v>2015</v>
      </c>
      <c r="D20" s="88">
        <v>5</v>
      </c>
      <c r="E20" s="47">
        <v>153713.20000000001</v>
      </c>
      <c r="F20" s="47">
        <f t="shared" si="0"/>
        <v>30742.640000000003</v>
      </c>
      <c r="G20" s="70" t="s">
        <v>4</v>
      </c>
      <c r="H20" s="2"/>
    </row>
    <row r="21" spans="1:8" x14ac:dyDescent="0.25">
      <c r="A21" s="2"/>
      <c r="B21" s="87" t="s">
        <v>120</v>
      </c>
      <c r="C21" s="88">
        <v>2015</v>
      </c>
      <c r="D21" s="88">
        <v>75</v>
      </c>
      <c r="E21" s="47">
        <v>86714.33</v>
      </c>
      <c r="F21" s="47">
        <f t="shared" si="0"/>
        <v>1156.1910666666668</v>
      </c>
      <c r="G21" s="70" t="s">
        <v>4</v>
      </c>
      <c r="H21" s="2"/>
    </row>
    <row r="22" spans="1:8" x14ac:dyDescent="0.25">
      <c r="A22" s="2"/>
      <c r="B22" s="87" t="s">
        <v>120</v>
      </c>
      <c r="C22" s="88">
        <v>2015</v>
      </c>
      <c r="D22" s="88">
        <v>75</v>
      </c>
      <c r="E22" s="47">
        <v>884265.78</v>
      </c>
      <c r="F22" s="47">
        <f t="shared" si="0"/>
        <v>11790.2104</v>
      </c>
      <c r="G22" s="70" t="s">
        <v>4</v>
      </c>
      <c r="H22" s="2"/>
    </row>
    <row r="23" spans="1:8" x14ac:dyDescent="0.25">
      <c r="A23" s="2"/>
      <c r="B23" s="87" t="s">
        <v>121</v>
      </c>
      <c r="C23" s="88">
        <v>2015</v>
      </c>
      <c r="D23" s="88">
        <v>75</v>
      </c>
      <c r="E23" s="47">
        <v>1194734.25</v>
      </c>
      <c r="F23" s="47">
        <f t="shared" si="0"/>
        <v>15929.79</v>
      </c>
      <c r="G23" s="70" t="s">
        <v>4</v>
      </c>
      <c r="H23" s="2"/>
    </row>
    <row r="24" spans="1:8" x14ac:dyDescent="0.25">
      <c r="A24" s="2"/>
      <c r="B24" s="87" t="s">
        <v>120</v>
      </c>
      <c r="C24" s="88">
        <v>2015</v>
      </c>
      <c r="D24" s="88">
        <v>75</v>
      </c>
      <c r="E24" s="47">
        <v>766398.43</v>
      </c>
      <c r="F24" s="47">
        <f t="shared" si="0"/>
        <v>10218.645733333335</v>
      </c>
      <c r="G24" s="70" t="s">
        <v>4</v>
      </c>
      <c r="H24" s="2"/>
    </row>
    <row r="25" spans="1:8" x14ac:dyDescent="0.25">
      <c r="A25" s="2"/>
      <c r="B25" s="87" t="s">
        <v>120</v>
      </c>
      <c r="C25" s="88">
        <v>2015</v>
      </c>
      <c r="D25" s="88">
        <v>75</v>
      </c>
      <c r="E25" s="47">
        <v>33291.440000000002</v>
      </c>
      <c r="F25" s="47">
        <f t="shared" si="0"/>
        <v>443.88586666666669</v>
      </c>
      <c r="G25" s="70" t="s">
        <v>4</v>
      </c>
      <c r="H25" s="2"/>
    </row>
    <row r="26" spans="1:8" x14ac:dyDescent="0.25">
      <c r="A26" s="2"/>
      <c r="B26" s="87" t="s">
        <v>122</v>
      </c>
      <c r="C26" s="88">
        <v>2015</v>
      </c>
      <c r="D26" s="88">
        <v>50</v>
      </c>
      <c r="E26" s="47">
        <v>791265.91</v>
      </c>
      <c r="F26" s="47">
        <f t="shared" si="0"/>
        <v>15825.318200000002</v>
      </c>
      <c r="G26" s="70" t="s">
        <v>4</v>
      </c>
      <c r="H26" s="2"/>
    </row>
    <row r="27" spans="1:8" x14ac:dyDescent="0.25">
      <c r="A27" s="2"/>
      <c r="B27" s="87" t="s">
        <v>120</v>
      </c>
      <c r="C27" s="88">
        <v>2015</v>
      </c>
      <c r="D27" s="88">
        <v>75</v>
      </c>
      <c r="E27" s="47">
        <v>324690.33</v>
      </c>
      <c r="F27" s="47">
        <f t="shared" si="0"/>
        <v>4329.2044000000005</v>
      </c>
      <c r="G27" s="70" t="s">
        <v>4</v>
      </c>
      <c r="H27" s="2"/>
    </row>
    <row r="28" spans="1:8" x14ac:dyDescent="0.25">
      <c r="A28" s="2"/>
      <c r="B28" s="87" t="s">
        <v>120</v>
      </c>
      <c r="C28" s="88">
        <v>2015</v>
      </c>
      <c r="D28" s="88">
        <v>75</v>
      </c>
      <c r="E28" s="47">
        <v>141757.68</v>
      </c>
      <c r="F28" s="47">
        <f t="shared" si="0"/>
        <v>1890.1024</v>
      </c>
      <c r="G28" s="70" t="s">
        <v>4</v>
      </c>
      <c r="H28" s="2"/>
    </row>
    <row r="29" spans="1:8" x14ac:dyDescent="0.25">
      <c r="A29" s="2"/>
      <c r="B29" s="87" t="s">
        <v>120</v>
      </c>
      <c r="C29" s="88">
        <v>2015</v>
      </c>
      <c r="D29" s="88">
        <v>75</v>
      </c>
      <c r="E29" s="47">
        <v>119412.67</v>
      </c>
      <c r="F29" s="47">
        <f t="shared" si="0"/>
        <v>1592.1689333333334</v>
      </c>
      <c r="G29" s="70" t="s">
        <v>4</v>
      </c>
      <c r="H29" s="2"/>
    </row>
    <row r="30" spans="1:8" x14ac:dyDescent="0.25">
      <c r="A30" s="2"/>
      <c r="B30" s="87" t="s">
        <v>120</v>
      </c>
      <c r="C30" s="88">
        <v>2015</v>
      </c>
      <c r="D30" s="88">
        <v>75</v>
      </c>
      <c r="E30" s="47">
        <v>104319.47</v>
      </c>
      <c r="F30" s="47">
        <f t="shared" si="0"/>
        <v>1390.9262666666666</v>
      </c>
      <c r="G30" s="70" t="s">
        <v>4</v>
      </c>
      <c r="H30" s="2"/>
    </row>
    <row r="31" spans="1:8" x14ac:dyDescent="0.25">
      <c r="A31" s="2"/>
      <c r="B31" s="87" t="s">
        <v>123</v>
      </c>
      <c r="C31" s="88">
        <v>2015</v>
      </c>
      <c r="D31" s="88">
        <v>50</v>
      </c>
      <c r="E31" s="47">
        <v>43100</v>
      </c>
      <c r="F31" s="47">
        <f t="shared" si="0"/>
        <v>862</v>
      </c>
      <c r="G31" s="70" t="s">
        <v>4</v>
      </c>
      <c r="H31" s="2"/>
    </row>
    <row r="32" spans="1:8" x14ac:dyDescent="0.25">
      <c r="A32" s="2"/>
      <c r="B32" s="87" t="s">
        <v>124</v>
      </c>
      <c r="C32" s="88">
        <v>2015</v>
      </c>
      <c r="D32" s="88">
        <v>15</v>
      </c>
      <c r="E32" s="47">
        <v>204500</v>
      </c>
      <c r="F32" s="47">
        <f t="shared" si="0"/>
        <v>13633.333333333334</v>
      </c>
      <c r="G32" s="70" t="s">
        <v>4</v>
      </c>
      <c r="H32" s="2"/>
    </row>
    <row r="33" spans="1:8" x14ac:dyDescent="0.25">
      <c r="A33" s="2"/>
      <c r="B33" s="87" t="s">
        <v>125</v>
      </c>
      <c r="C33" s="88">
        <v>2015</v>
      </c>
      <c r="D33" s="88">
        <v>10</v>
      </c>
      <c r="E33" s="47">
        <v>52780</v>
      </c>
      <c r="F33" s="47">
        <f t="shared" si="0"/>
        <v>5278</v>
      </c>
      <c r="G33" s="70" t="s">
        <v>4</v>
      </c>
      <c r="H33" s="2"/>
    </row>
    <row r="34" spans="1:8" x14ac:dyDescent="0.25">
      <c r="A34" s="2"/>
      <c r="B34" s="87" t="s">
        <v>117</v>
      </c>
      <c r="C34" s="88">
        <v>2015</v>
      </c>
      <c r="D34" s="88">
        <v>25</v>
      </c>
      <c r="E34" s="47">
        <v>2033987.59</v>
      </c>
      <c r="F34" s="47">
        <f t="shared" si="0"/>
        <v>81359.503599999996</v>
      </c>
      <c r="G34" s="70" t="s">
        <v>4</v>
      </c>
      <c r="H34" s="2"/>
    </row>
    <row r="35" spans="1:8" x14ac:dyDescent="0.25">
      <c r="A35" s="2"/>
      <c r="B35" s="87" t="s">
        <v>126</v>
      </c>
      <c r="C35" s="88">
        <v>2015</v>
      </c>
      <c r="D35" s="88">
        <v>5</v>
      </c>
      <c r="E35" s="47">
        <v>584715</v>
      </c>
      <c r="F35" s="47">
        <f t="shared" si="0"/>
        <v>116943</v>
      </c>
      <c r="G35" s="70" t="s">
        <v>4</v>
      </c>
      <c r="H35" s="2"/>
    </row>
    <row r="36" spans="1:8" x14ac:dyDescent="0.25">
      <c r="A36" s="2"/>
      <c r="B36" s="34" t="s">
        <v>127</v>
      </c>
      <c r="C36" s="35"/>
      <c r="D36" s="35"/>
      <c r="E36" s="36"/>
      <c r="F36" s="63">
        <f>SUM(F10:F35)</f>
        <v>630290.90646666661</v>
      </c>
      <c r="G36" s="64" t="s">
        <v>4</v>
      </c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  <row r="56" spans="1:8" x14ac:dyDescent="0.25">
      <c r="A56" s="32"/>
      <c r="B56" s="32"/>
      <c r="C56" s="32"/>
      <c r="D56" s="32"/>
      <c r="E56" s="32"/>
      <c r="F56" s="32"/>
      <c r="G56" s="32"/>
      <c r="H56" s="32"/>
    </row>
    <row r="57" spans="1:8" x14ac:dyDescent="0.25">
      <c r="A57" s="32"/>
      <c r="B57" s="32"/>
      <c r="C57" s="32"/>
      <c r="D57" s="32"/>
      <c r="E57" s="32"/>
      <c r="F57" s="32"/>
      <c r="G57" s="32"/>
      <c r="H57" s="32"/>
    </row>
    <row r="58" spans="1:8" x14ac:dyDescent="0.25">
      <c r="A58" s="32"/>
      <c r="B58" s="32"/>
      <c r="C58" s="32"/>
      <c r="D58" s="32"/>
      <c r="E58" s="32"/>
      <c r="F58" s="32"/>
      <c r="G58" s="32"/>
      <c r="H58" s="32"/>
    </row>
    <row r="59" spans="1:8" x14ac:dyDescent="0.25">
      <c r="A59" s="32"/>
      <c r="B59" s="32"/>
      <c r="C59" s="32"/>
      <c r="D59" s="32"/>
      <c r="E59" s="32"/>
      <c r="F59" s="32"/>
      <c r="G59" s="32"/>
      <c r="H59" s="32"/>
    </row>
    <row r="60" spans="1:8" x14ac:dyDescent="0.25">
      <c r="A60" s="32"/>
      <c r="B60" s="32"/>
      <c r="C60" s="32"/>
      <c r="D60" s="32"/>
      <c r="E60" s="32"/>
      <c r="F60" s="32"/>
      <c r="G60" s="32"/>
      <c r="H60" s="32"/>
    </row>
    <row r="61" spans="1:8" x14ac:dyDescent="0.25">
      <c r="A61" s="32"/>
      <c r="B61" s="32"/>
      <c r="C61" s="32"/>
      <c r="D61" s="32"/>
      <c r="E61" s="32"/>
      <c r="F61" s="32"/>
      <c r="G61" s="32"/>
      <c r="H61" s="32"/>
    </row>
    <row r="62" spans="1:8" x14ac:dyDescent="0.25">
      <c r="A62" s="32"/>
      <c r="B62" s="32"/>
      <c r="C62" s="32"/>
      <c r="D62" s="32"/>
      <c r="E62" s="32"/>
      <c r="F62" s="32"/>
      <c r="G62" s="32"/>
      <c r="H62" s="32"/>
    </row>
    <row r="63" spans="1:8" x14ac:dyDescent="0.25">
      <c r="A63" s="32"/>
      <c r="B63" s="32"/>
      <c r="C63" s="32"/>
      <c r="D63" s="32"/>
      <c r="E63" s="32"/>
      <c r="F63" s="32"/>
      <c r="G63" s="32"/>
      <c r="H63" s="32"/>
    </row>
    <row r="64" spans="1:8" x14ac:dyDescent="0.25">
      <c r="A64" s="32"/>
      <c r="B64" s="32"/>
      <c r="C64" s="32"/>
      <c r="D64" s="32"/>
      <c r="E64" s="32"/>
      <c r="F64" s="32"/>
      <c r="G64" s="32"/>
      <c r="H64" s="32"/>
    </row>
    <row r="65" spans="1:8" x14ac:dyDescent="0.25">
      <c r="A65" s="32"/>
      <c r="B65" s="32"/>
      <c r="C65" s="32"/>
      <c r="D65" s="32"/>
      <c r="E65" s="32"/>
      <c r="F65" s="32"/>
      <c r="G65" s="32"/>
      <c r="H65" s="32"/>
    </row>
    <row r="66" spans="1:8" x14ac:dyDescent="0.25">
      <c r="A66" s="32"/>
      <c r="B66" s="32"/>
      <c r="C66" s="32"/>
      <c r="D66" s="32"/>
      <c r="E66" s="32"/>
      <c r="F66" s="32"/>
      <c r="G66" s="32"/>
      <c r="H66" s="32"/>
    </row>
    <row r="67" spans="1:8" x14ac:dyDescent="0.25">
      <c r="A67" s="32"/>
      <c r="B67" s="32"/>
      <c r="C67" s="32"/>
      <c r="D67" s="32"/>
      <c r="E67" s="32"/>
      <c r="F67" s="32"/>
      <c r="G67" s="32"/>
      <c r="H67" s="32"/>
    </row>
    <row r="68" spans="1:8" x14ac:dyDescent="0.25">
      <c r="A68" s="32"/>
      <c r="B68" s="32"/>
      <c r="C68" s="32"/>
      <c r="D68" s="32"/>
      <c r="E68" s="32"/>
      <c r="F68" s="32"/>
      <c r="G68" s="32"/>
      <c r="H68" s="32"/>
    </row>
  </sheetData>
  <sheetProtection password="DFE9" sheet="1" objects="1" scenarios="1"/>
  <mergeCells count="4">
    <mergeCell ref="B36:E3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9" t="s">
        <v>7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0" t="s">
        <v>92</v>
      </c>
      <c r="C8" s="91"/>
      <c r="D8" s="91"/>
      <c r="E8" s="91"/>
      <c r="F8" s="91"/>
      <c r="G8" s="91"/>
      <c r="H8" s="92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17551886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16120572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1431314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90" t="s">
        <v>83</v>
      </c>
      <c r="C14" s="91"/>
      <c r="D14" s="91"/>
      <c r="E14" s="91"/>
      <c r="F14" s="91"/>
      <c r="G14" s="91"/>
      <c r="H14" s="92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279967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221096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58871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90" t="s">
        <v>93</v>
      </c>
      <c r="C20" s="91"/>
      <c r="D20" s="91"/>
      <c r="E20" s="91"/>
      <c r="F20" s="91"/>
      <c r="G20" s="91"/>
      <c r="H20" s="92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0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0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90" t="s">
        <v>87</v>
      </c>
      <c r="C26" s="91"/>
      <c r="D26" s="91"/>
      <c r="E26" s="91"/>
      <c r="F26" s="91"/>
      <c r="G26" s="91"/>
      <c r="H26" s="92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487667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914600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2015'!F36</f>
        <v>630290.90646666661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-141685.18706666678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Astrid Fanger Jakobsen</cp:lastModifiedBy>
  <cp:lastPrinted>2016-06-14T12:57:30Z</cp:lastPrinted>
  <dcterms:created xsi:type="dcterms:W3CDTF">2016-06-02T08:51:18Z</dcterms:created>
  <dcterms:modified xsi:type="dcterms:W3CDTF">2018-08-10T07:55:58Z</dcterms:modified>
</cp:coreProperties>
</file>