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15" i="11" l="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16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E11" i="2" s="1"/>
  <c r="F17" i="11"/>
  <c r="G29" i="12" s="1"/>
  <c r="G30" i="12" s="1"/>
  <c r="E20" i="2" s="1"/>
  <c r="E21" i="2" s="1"/>
  <c r="G21" i="2" s="1"/>
  <c r="E28" i="13"/>
  <c r="G28" i="13" s="1"/>
  <c r="G15" i="9"/>
  <c r="E12" i="2" s="1"/>
  <c r="E13" i="2" l="1"/>
  <c r="G13" i="2" s="1"/>
  <c r="G24" i="2" s="1"/>
  <c r="E9" i="4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<sst xmlns="http://schemas.openxmlformats.org/spreadsheetml/2006/main" count="244" uniqueCount="126">
  <si>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</si>
  <si>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</si>
  <si>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</si>
  <si>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</si>
  <si>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</si>
  <si>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</si>
  <si>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</si>
  <si>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</si>
  <si>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</si>
  <si>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</si>
  <si>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</si>
  <si>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</si>
  <si>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</si>
  <si>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</si>
  <si>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</si>
  <si>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</si>
  <si>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</si>
  <si>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</si>
  <si>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</si>
  <si>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</si>
  <si>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</si>
  <si>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</si>
  <si>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</si>
  <si>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</si>
  <si>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</si>
  <si>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</si>
  <si>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</si>
  <si>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</si>
  <si>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</si>
  <si>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</si>
  <si>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</si>
  <si>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</si>
  <si>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</si>
  <si>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</si>
  <si>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</si>
  <si>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</si>
  <si>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</si>
  <si>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</si>
  <si>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</si>
  <si>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</si>
  <si>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</si>
  <si>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</si>
  <si>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</si>
  <si>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</si>
  <si>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</si>
  <si>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</si>
  <si>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</si>
  <si>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</si>
  <si>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</si>
  <si>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</si>
  <si>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</si>
  <si>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</si>
  <si>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</si>
  <si>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</si>
  <si>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</si>
  <si>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</si>
  <si>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</si>
  <si>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</si>
  <si>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</si>
  <si>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</si>
  <si>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</si>
  <si>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</si>
  <si>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</si>
  <si>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</si>
  <si>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</si>
  <si>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</si>
  <si>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</si>
  <si>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</si>
  <si>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</si>
  <si>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</si>
  <si>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</si>
  <si>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</si>
  <si>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</si>
  <si>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</si>
  <si>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</si>
  <si>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</si>
  <si>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</si>
  <si>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</si>
  <si>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</si>
  <si>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</si>
  <si>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</si>
  <si>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</si>
  <si>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</si>
  <si>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</si>
  <si>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</si>
  <si>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</si>
  <si>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</si>
  <si>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</si>
  <si>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</si>
  <si>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</si>
  <si>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</si>
  <si>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</si>
  <si>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</si>
  <si>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</si>
  <si>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</si>
  <si>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</si>
  <si>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</si>
  <si>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</si>
  <si>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</si>
  <si>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</si>
  <si>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</si>
  <si>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</si>
  <si>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</si>
  <si>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</si>
  <si>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</si>
  <si>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</si>
  <si>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</si>
  <si>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</si>
  <si>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</si>
  <si>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</si>
  <si>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</si>
  <si>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</si>
  <si>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</si>
  <si>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Sikring (terror, hærværk), SRO</t>
  </si>
  <si>
    <t>Ledningsnet ≤ Ø50 mm</t>
  </si>
  <si>
    <t>Ø 50mm &lt; Ledningsnet ≤ Ø110 mm</t>
  </si>
  <si>
    <t>Stik på ledningsnet, Konstruktioner</t>
  </si>
  <si>
    <t>Ventiler på ledningsnet ≤ Ø50 mm</t>
  </si>
  <si>
    <t>Afregningsmålere, elektroniske &gt; Ø110 mm</t>
  </si>
  <si>
    <t>Software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</si>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</sst>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6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97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0" borderId="0" xfId="4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6">
    <cellStyle name="Komma" xfId="1" builtinId="3"/>
    <cellStyle name="Link" xfId="3" builtinId="8"/>
    <cellStyle name="Normal" xfId="0" builtinId="0"/>
    <cellStyle name="Normal 12" xfId="2"/>
    <cellStyle name="Normal 2" xfId="4"/>
    <cellStyle name="Procent 2" xf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9" t="s">
        <v>6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31957720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7228444</v>
      </c>
      <c r="F11" s="70" t="s">
        <v>4</v>
      </c>
      <c r="G11" s="62"/>
      <c r="H11" s="93"/>
      <c r="I11" s="2"/>
    </row>
    <row r="12" spans="1:9" x14ac:dyDescent="0.25">
      <c r="A12" s="2"/>
      <c r="B12" s="50" t="s">
        <v>50</v>
      </c>
      <c r="C12" s="45"/>
      <c r="D12" s="46"/>
      <c r="E12" s="47">
        <v>1888075</v>
      </c>
      <c r="F12" s="70" t="s">
        <v>4</v>
      </c>
      <c r="G12" s="51"/>
      <c r="H12" s="94"/>
      <c r="I12" s="2"/>
    </row>
    <row r="13" spans="1:9" x14ac:dyDescent="0.25">
      <c r="A13" s="2"/>
      <c r="B13" s="50" t="s">
        <v>51</v>
      </c>
      <c r="C13" s="45"/>
      <c r="D13" s="46"/>
      <c r="E13" s="47">
        <v>1152079</v>
      </c>
      <c r="F13" s="70" t="s">
        <v>4</v>
      </c>
      <c r="G13" s="51"/>
      <c r="H13" s="94"/>
      <c r="I13" s="2"/>
    </row>
    <row r="14" spans="1:9" x14ac:dyDescent="0.25">
      <c r="A14" s="2"/>
      <c r="B14" s="50" t="s">
        <v>52</v>
      </c>
      <c r="C14" s="45"/>
      <c r="D14" s="46"/>
      <c r="E14" s="47">
        <v>577653</v>
      </c>
      <c r="F14" s="70" t="s">
        <v>4</v>
      </c>
      <c r="G14" s="51"/>
      <c r="H14" s="94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10846251</v>
      </c>
      <c r="F15" s="78" t="s">
        <v>4</v>
      </c>
      <c r="G15" s="51"/>
      <c r="H15" s="94"/>
      <c r="I15" s="2"/>
    </row>
    <row r="16" spans="1:9" x14ac:dyDescent="0.25">
      <c r="A16" s="2"/>
      <c r="B16" s="50" t="s">
        <v>54</v>
      </c>
      <c r="C16" s="45"/>
      <c r="D16" s="46"/>
      <c r="E16" s="47">
        <v>377703</v>
      </c>
      <c r="F16" s="70" t="s">
        <v>4</v>
      </c>
      <c r="G16" s="51"/>
      <c r="H16" s="94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4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4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377703</v>
      </c>
      <c r="F19" s="78" t="s">
        <v>4</v>
      </c>
      <c r="G19" s="51"/>
      <c r="H19" s="94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-1211768</v>
      </c>
      <c r="F20" s="70" t="s">
        <v>4</v>
      </c>
      <c r="G20" s="51"/>
      <c r="H20" s="94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-4856477</v>
      </c>
      <c r="F21" s="70" t="s">
        <v>4</v>
      </c>
      <c r="G21" s="51"/>
      <c r="H21" s="94"/>
      <c r="I21" s="2"/>
    </row>
    <row r="22" spans="1:9" x14ac:dyDescent="0.25">
      <c r="A22" s="2"/>
      <c r="B22" s="50" t="s">
        <v>60</v>
      </c>
      <c r="C22" s="45"/>
      <c r="D22" s="46"/>
      <c r="E22" s="47">
        <v>-5155710</v>
      </c>
      <c r="F22" s="70" t="s">
        <v>4</v>
      </c>
      <c r="G22" s="51"/>
      <c r="H22" s="94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4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4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4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4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-11223955</v>
      </c>
      <c r="F27" s="78" t="s">
        <v>4</v>
      </c>
      <c r="G27" s="52"/>
      <c r="H27" s="95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-1</v>
      </c>
      <c r="F28" s="78" t="s">
        <v>4</v>
      </c>
      <c r="G28" s="1">
        <f>IF(E28&lt;0,0,-E28)</f>
        <v>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6" t="s">
        <v>121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122</v>
      </c>
      <c r="C32" s="38"/>
      <c r="D32" s="39"/>
      <c r="E32" s="47">
        <v>24438599</v>
      </c>
      <c r="F32" s="70" t="s">
        <v>4</v>
      </c>
      <c r="G32" s="62"/>
      <c r="H32" s="93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4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575118</v>
      </c>
      <c r="F34" s="70" t="s">
        <v>4</v>
      </c>
      <c r="G34" s="52"/>
      <c r="H34" s="95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25013717</v>
      </c>
      <c r="F35" s="78" t="s">
        <v>4</v>
      </c>
      <c r="G35" s="57">
        <f>-E35</f>
        <v>-25013717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6944003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123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29948152.499772973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9920963.2676138394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190455.37099162574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267984.99393803492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29489712.134843312</v>
      </c>
      <c r="F13" s="58" t="s">
        <v>4</v>
      </c>
      <c r="G13" s="57">
        <f>E13</f>
        <v>29489712.134843312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-278947.5</v>
      </c>
      <c r="F15" s="58" t="s">
        <v>4</v>
      </c>
      <c r="G15" s="57">
        <f>E15</f>
        <v>-278947.5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-1757968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15840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99697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211781.86133333331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-1430649.1386666666</v>
      </c>
      <c r="F21" s="58" t="s">
        <v>4</v>
      </c>
      <c r="G21" s="57">
        <f>E21</f>
        <v>-1430649.1386666666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6944003</v>
      </c>
      <c r="F23" s="58" t="s">
        <v>4</v>
      </c>
      <c r="G23" s="57">
        <f>E23</f>
        <v>6944003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34724118.496176645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29489712.134843312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7631418.1028239066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11931488.155722219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9920963.2676138394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374519.34411251004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188441.98653036871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267182.24010868568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29408607.252316769</v>
      </c>
      <c r="F16" s="58" t="s">
        <v>4</v>
      </c>
      <c r="G16" s="57">
        <f>E16</f>
        <v>29408607.252316769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-278947.5</v>
      </c>
      <c r="F18" s="58" t="s">
        <v>4</v>
      </c>
      <c r="G18" s="57">
        <f>E18</f>
        <v>-278947.5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29129659.752316769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7865832.286732736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12161356.945426397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9920963.2676138394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29948152.499772973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20027189.232159134</v>
      </c>
      <c r="H9" s="70" t="s">
        <v>4</v>
      </c>
      <c r="I9" s="2"/>
    </row>
    <row r="10" spans="1:9" x14ac:dyDescent="0.25">
      <c r="A10" s="2"/>
      <c r="B10" s="50" t="s">
        <v>124</v>
      </c>
      <c r="C10" s="45"/>
      <c r="D10" s="45"/>
      <c r="E10" s="45"/>
      <c r="F10" s="46"/>
      <c r="G10" s="47">
        <v>596088.81306167284</v>
      </c>
      <c r="H10" s="70" t="s">
        <v>4</v>
      </c>
      <c r="I10" s="2"/>
    </row>
    <row r="11" spans="1:9" x14ac:dyDescent="0.25">
      <c r="A11" s="2"/>
      <c r="B11" s="50" t="s">
        <v>125</v>
      </c>
      <c r="C11" s="45"/>
      <c r="D11" s="45"/>
      <c r="E11" s="45"/>
      <c r="F11" s="46"/>
      <c r="G11" s="47">
        <f>$G$9-$G$10</f>
        <v>19431100.419097461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0.98015741200349393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190455.37099162574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7865832.286732736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157316.64573465471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12161356.945426397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9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110668.34820338021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267984.99393803492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-2526526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-1410736</v>
      </c>
      <c r="H10" s="70" t="s">
        <v>4</v>
      </c>
      <c r="I10" s="2"/>
    </row>
    <row r="11" spans="1:9" x14ac:dyDescent="0.25">
      <c r="A11" s="2"/>
      <c r="B11" s="80" t="s">
        <v>91</v>
      </c>
      <c r="C11" s="81"/>
      <c r="D11" s="81"/>
      <c r="E11" s="81"/>
      <c r="F11" s="82"/>
      <c r="G11" s="83">
        <v>-1115790</v>
      </c>
      <c r="H11" s="84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-278947.5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5" t="s">
        <v>0</v>
      </c>
      <c r="C9" s="58" t="s">
        <v>1</v>
      </c>
      <c r="D9" s="85" t="s">
        <v>2</v>
      </c>
      <c r="E9" s="85" t="s">
        <v>79</v>
      </c>
      <c r="F9" s="86" t="s">
        <v>3</v>
      </c>
      <c r="G9" s="86"/>
      <c r="H9" s="2"/>
    </row>
    <row r="10" spans="1:8" x14ac:dyDescent="0.25">
      <c r="A10" s="2"/>
      <c r="B10" s="87" t="s">
        <v>113</v>
      </c>
      <c r="C10" s="88">
        <v>2015</v>
      </c>
      <c r="D10" s="88">
        <v>10</v>
      </c>
      <c r="E10" s="47">
        <v>550642</v>
      </c>
      <c r="F10" s="47">
        <f>E10/D10</f>
        <v>55064.2</v>
      </c>
      <c r="G10" s="70" t="s">
        <v>4</v>
      </c>
      <c r="H10" s="2"/>
    </row>
    <row r="11" spans="1:8" x14ac:dyDescent="0.25">
      <c r="A11" s="2"/>
      <c r="B11" s="87" t="s">
        <v>114</v>
      </c>
      <c r="C11" s="88">
        <v>2015</v>
      </c>
      <c r="D11" s="88">
        <v>75</v>
      </c>
      <c r="E11" s="47">
        <v>29743.21</v>
      </c>
      <c r="F11" s="47">
        <f t="shared" ref="F11:F16" si="0">E11/D11</f>
        <v>396.5761333333333</v>
      </c>
      <c r="G11" s="70" t="s">
        <v>4</v>
      </c>
      <c r="H11" s="2"/>
    </row>
    <row r="12" spans="1:8" x14ac:dyDescent="0.25">
      <c r="A12" s="2"/>
      <c r="B12" s="87" t="s">
        <v>115</v>
      </c>
      <c r="C12" s="88">
        <v>2015</v>
      </c>
      <c r="D12" s="88">
        <v>75</v>
      </c>
      <c r="E12" s="47">
        <v>1685504.45</v>
      </c>
      <c r="F12" s="47">
        <f t="shared" si="0"/>
        <v>22473.392666666667</v>
      </c>
      <c r="G12" s="70" t="s">
        <v>4</v>
      </c>
      <c r="H12" s="2"/>
    </row>
    <row r="13" spans="1:8" x14ac:dyDescent="0.25">
      <c r="A13" s="2"/>
      <c r="B13" s="87" t="s">
        <v>116</v>
      </c>
      <c r="C13" s="88">
        <v>2015</v>
      </c>
      <c r="D13" s="88">
        <v>75</v>
      </c>
      <c r="E13" s="47">
        <v>539143.99</v>
      </c>
      <c r="F13" s="47">
        <f t="shared" si="0"/>
        <v>7188.5865333333331</v>
      </c>
      <c r="G13" s="70" t="s">
        <v>4</v>
      </c>
      <c r="H13" s="2"/>
    </row>
    <row r="14" spans="1:8" x14ac:dyDescent="0.25">
      <c r="A14" s="2"/>
      <c r="B14" s="87" t="s">
        <v>117</v>
      </c>
      <c r="C14" s="88">
        <v>2015</v>
      </c>
      <c r="D14" s="88">
        <v>75</v>
      </c>
      <c r="E14" s="47">
        <v>515191.9</v>
      </c>
      <c r="F14" s="47">
        <f t="shared" si="0"/>
        <v>6869.2253333333338</v>
      </c>
      <c r="G14" s="70" t="s">
        <v>4</v>
      </c>
      <c r="H14" s="2"/>
    </row>
    <row r="15" spans="1:8" x14ac:dyDescent="0.25">
      <c r="A15" s="2"/>
      <c r="B15" s="87" t="s">
        <v>118</v>
      </c>
      <c r="C15" s="88">
        <v>2015</v>
      </c>
      <c r="D15" s="88">
        <v>10</v>
      </c>
      <c r="E15" s="47">
        <v>1937252.5</v>
      </c>
      <c r="F15" s="47">
        <f>E15/D15</f>
        <v>193725.25</v>
      </c>
      <c r="G15" s="70" t="s">
        <v>4</v>
      </c>
      <c r="H15" s="2"/>
    </row>
    <row r="16" spans="1:8" x14ac:dyDescent="0.25">
      <c r="A16" s="2"/>
      <c r="B16" s="87" t="s">
        <v>119</v>
      </c>
      <c r="C16" s="88">
        <v>2015</v>
      </c>
      <c r="D16" s="88">
        <v>5</v>
      </c>
      <c r="E16" s="47">
        <v>988051</v>
      </c>
      <c r="F16" s="47">
        <f t="shared" si="0"/>
        <v>197610.2</v>
      </c>
      <c r="G16" s="70" t="s">
        <v>4</v>
      </c>
      <c r="H16" s="2"/>
    </row>
    <row r="17" spans="1:8" x14ac:dyDescent="0.25">
      <c r="A17" s="2"/>
      <c r="B17" s="34" t="s">
        <v>120</v>
      </c>
      <c r="C17" s="35"/>
      <c r="D17" s="35"/>
      <c r="E17" s="36"/>
      <c r="F17" s="63">
        <f>SUM(F10:F16)</f>
        <v>483327.43066666665</v>
      </c>
      <c r="G17" s="64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32"/>
      <c r="B22" s="32"/>
      <c r="C22" s="32"/>
      <c r="D22" s="32"/>
      <c r="E22" s="32"/>
      <c r="F22" s="32"/>
      <c r="G22" s="32"/>
      <c r="H22" s="32"/>
    </row>
    <row r="23" spans="1:8" x14ac:dyDescent="0.25">
      <c r="A23" s="32"/>
      <c r="B23" s="32"/>
      <c r="C23" s="32"/>
      <c r="D23" s="32"/>
      <c r="E23" s="32"/>
      <c r="F23" s="32"/>
      <c r="G23" s="32"/>
      <c r="H23" s="32"/>
    </row>
    <row r="24" spans="1:8" x14ac:dyDescent="0.25">
      <c r="A24" s="32"/>
      <c r="B24" s="32"/>
      <c r="C24" s="32"/>
      <c r="D24" s="32"/>
      <c r="E24" s="32"/>
      <c r="F24" s="32"/>
      <c r="G24" s="32"/>
      <c r="H24" s="32"/>
    </row>
    <row r="25" spans="1:8" x14ac:dyDescent="0.25">
      <c r="A25" s="32"/>
      <c r="B25" s="32"/>
      <c r="C25" s="32"/>
      <c r="D25" s="32"/>
      <c r="E25" s="32"/>
      <c r="F25" s="32"/>
      <c r="G25" s="32"/>
      <c r="H25" s="32"/>
    </row>
    <row r="26" spans="1:8" x14ac:dyDescent="0.25">
      <c r="A26" s="32"/>
      <c r="B26" s="32"/>
      <c r="C26" s="32"/>
      <c r="D26" s="32"/>
      <c r="E26" s="32"/>
      <c r="F26" s="32"/>
      <c r="G26" s="32"/>
      <c r="H26" s="3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9" t="s">
        <v>7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0" t="s">
        <v>92</v>
      </c>
      <c r="C8" s="91"/>
      <c r="D8" s="91"/>
      <c r="E8" s="91"/>
      <c r="F8" s="91"/>
      <c r="G8" s="91"/>
      <c r="H8" s="92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9954386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11712354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-1757968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90" t="s">
        <v>83</v>
      </c>
      <c r="C14" s="91"/>
      <c r="D14" s="91"/>
      <c r="E14" s="91"/>
      <c r="F14" s="91"/>
      <c r="G14" s="91"/>
      <c r="H14" s="92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1238165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1222325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15840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90" t="s">
        <v>93</v>
      </c>
      <c r="C20" s="91"/>
      <c r="D20" s="91"/>
      <c r="E20" s="91"/>
      <c r="F20" s="91"/>
      <c r="G20" s="91"/>
      <c r="H20" s="92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399697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300000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99697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90" t="s">
        <v>87</v>
      </c>
      <c r="C26" s="91"/>
      <c r="D26" s="91"/>
      <c r="E26" s="91"/>
      <c r="F26" s="91"/>
      <c r="G26" s="91"/>
      <c r="H26" s="92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315120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439753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2015'!F17</f>
        <v>483327.43066666665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211781.86133333331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Astrid Fanger Jakobsen</cp:lastModifiedBy>
  <cp:lastPrinted>2016-06-14T12:57:30Z</cp:lastPrinted>
  <dcterms:created xsi:type="dcterms:W3CDTF">2016-06-02T08:51:18Z</dcterms:created>
  <dcterms:modified xsi:type="dcterms:W3CDTF">2018-08-10T08:51:31Z</dcterms:modified>
</cp:coreProperties>
</file>