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15" windowWidth="20730" windowHeight="11760" tabRatio="683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F56" i="11" l="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57" i="11"/>
  <c r="F10" i="11"/>
  <c r="E15" i="2"/>
  <c r="G15" i="2" s="1"/>
  <c r="G12" i="9"/>
  <c r="G14" i="9" s="1"/>
  <c r="G9" i="9"/>
  <c r="G11" i="9" s="1"/>
  <c r="G12" i="7"/>
  <c r="G18" i="4"/>
  <c r="E17" i="2"/>
  <c r="E11" i="4" l="1"/>
  <c r="E15" i="4"/>
  <c r="E10" i="4"/>
  <c r="E9" i="2"/>
  <c r="G9" i="8"/>
  <c r="E11" i="2" s="1"/>
  <c r="F58" i="1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<sst xmlns="http://schemas.openxmlformats.org/spreadsheetml/2006/main" count="326" uniqueCount="133">
  <si>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</si>
  <si>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</si>
  <si>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</si>
  <si>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</si>
  <si>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</si>
  <si>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</si>
  <si>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</si>
  <si>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</si>
  <si>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</si>
  <si>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</si>
  <si>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</si>
  <si>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</si>
  <si>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</si>
  <si>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</si>
  <si>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</si>
  <si>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</si>
  <si>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</si>
  <si>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</si>
  <si>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</si>
  <si>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</si>
  <si>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</si>
  <si>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</si>
  <si>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</si>
  <si>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</si>
  <si>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</si>
  <si>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</si>
  <si>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</si>
  <si>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</si>
  <si>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</si>
  <si>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</si>
  <si>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</si>
  <si>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</si>
  <si>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</si>
  <si>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</si>
  <si>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</si>
  <si>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</si>
  <si>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</si>
  <si>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</si>
  <si>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</si>
  <si>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</si>
  <si>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</si>
  <si>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</si>
  <si>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</si>
  <si>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</si>
  <si>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</si>
  <si>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</si>
  <si>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</si>
  <si>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</si>
  <si>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</si>
  <si>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</si>
  <si>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</si>
  <si>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</si>
  <si>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</si>
  <si>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</si>
  <si>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</si>
  <si>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</si>
  <si>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</si>
  <si>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</si>
  <si>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</si>
  <si>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</si>
  <si>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</si>
  <si>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</si>
  <si>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</si>
  <si>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</si>
  <si>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</si>
  <si>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</si>
  <si>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</si>
  <si>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</si>
  <si>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</si>
  <si>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</si>
  <si>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</si>
  <si>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</si>
  <si>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</si>
  <si>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</si>
  <si>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</si>
  <si>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</si>
  <si>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</si>
  <si>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</si>
  <si>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</si>
  <si>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</si>
  <si>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</si>
  <si>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</si>
  <si>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</si>
  <si>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</si>
  <si>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</si>
  <si>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</si>
  <si>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</si>
  <si>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</si>
  <si>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</si>
  <si>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</si>
  <si>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</si>
  <si>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</si>
  <si>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</si>
  <si>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</si>
  <si>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</si>
  <si>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</si>
  <si>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</si>
  <si>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</si>
  <si>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</si>
  <si>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</si>
  <si>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</si>
  <si>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</si>
  <si>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</si>
  <si>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</si>
  <si>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</si>
  <si>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</si>
  <si>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</si>
  <si>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</si>
  <si>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</si>
  <si>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</si>
  <si>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</si>
  <si>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</si>
  <si>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</si>
  <si>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250 mm &lt; Ledningsnet ≤ Ø 500mm</t>
  </si>
  <si>
    <t>Stik på ledningsnet, Konstruktioner</t>
  </si>
  <si>
    <t xml:space="preserve">Afregningsmålere, mekaniske </t>
  </si>
  <si>
    <t>Afregningsmålere, elektroniske &gt; Ø110 mm</t>
  </si>
  <si>
    <t>Ø110 mm &lt; Ledningsnet ≤ Ø 250 mm</t>
  </si>
  <si>
    <t>Ventiler på Ø110 mm &lt; Ledningsnet ≤ Ø 250 mm</t>
  </si>
  <si>
    <t>Ventiler på Ø 250 mm &lt; Ledningsnet ≤ Ø 500mm</t>
  </si>
  <si>
    <t>SRO-brønd/kvarterbrønd/sektionsbrønd, SRO</t>
  </si>
  <si>
    <t>SRO-brønd/kvarterbrønd/sektionsbrønd, Konstruktioner</t>
  </si>
  <si>
    <t>SRO-brønd/kvarterbrønd/sektionsbrønd, Mek./EL</t>
  </si>
  <si>
    <t>Elanlæg - vandværk</t>
  </si>
  <si>
    <t>Støbejernsledninger Ø 250 mm &lt; Ledningsnet ≤ Ø 500mm</t>
  </si>
  <si>
    <t>Ø 50mm &lt; Ledningsnet ≤ Ø110 mm</t>
  </si>
  <si>
    <t>Ventiler på 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</si>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</sst>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56157197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6425848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1238502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113154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605333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8382837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1367543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1367543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-278183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-7900625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-1476222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-9655030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95350</v>
      </c>
      <c r="F28" s="78" t="s">
        <v>4</v>
      </c>
      <c r="G28" s="1">
        <f>IF(E28&lt;0,0,-E28)</f>
        <v>-95350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128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129</v>
      </c>
      <c r="C32" s="38"/>
      <c r="D32" s="39"/>
      <c r="E32" s="47">
        <v>55952551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139675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56092226</v>
      </c>
      <c r="F35" s="78" t="s">
        <v>4</v>
      </c>
      <c r="G35" s="57">
        <f>-E35</f>
        <v>-56092226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-30379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55032421.079235479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26986759.832558237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360255.90245182544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450316.25346152345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54221848.923322126</v>
      </c>
      <c r="F13" s="58" t="s">
        <v>4</v>
      </c>
      <c r="G13" s="57">
        <f>E13</f>
        <v>54221848.923322126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-3389124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126913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137841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342609.80333333299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-2781760.1966666672</v>
      </c>
      <c r="F21" s="58" t="s">
        <v>4</v>
      </c>
      <c r="G21" s="57">
        <f>E21</f>
        <v>-2781760.1966666672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-30379</v>
      </c>
      <c r="F23" s="58" t="s">
        <v>4</v>
      </c>
      <c r="G23" s="57">
        <f>E23</f>
        <v>-30379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51409709.726655461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54221848.923322126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17304771.567044821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9920172.0936536752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26986759.832558237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688617.48132619099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354195.3882513938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447933.77861526347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54108337.237781659</v>
      </c>
      <c r="F16" s="58" t="s">
        <v>4</v>
      </c>
      <c r="G16" s="57">
        <f>E16</f>
        <v>54108337.237781659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54108337.237781659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17899150.102455098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10146511.14422214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26986759.832558237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55032421.079235479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28045661.246677242</v>
      </c>
      <c r="H9" s="70" t="s">
        <v>4</v>
      </c>
      <c r="I9" s="2"/>
    </row>
    <row r="10" spans="1:9" x14ac:dyDescent="0.25">
      <c r="A10" s="2"/>
      <c r="B10" s="50" t="s">
        <v>131</v>
      </c>
      <c r="C10" s="45"/>
      <c r="D10" s="45"/>
      <c r="E10" s="45"/>
      <c r="F10" s="46"/>
      <c r="G10" s="47">
        <v>768181.07775733992</v>
      </c>
      <c r="H10" s="70" t="s">
        <v>4</v>
      </c>
      <c r="I10" s="2"/>
    </row>
    <row r="11" spans="1:9" x14ac:dyDescent="0.25">
      <c r="A11" s="2"/>
      <c r="B11" s="50" t="s">
        <v>132</v>
      </c>
      <c r="C11" s="45"/>
      <c r="D11" s="45"/>
      <c r="E11" s="45"/>
      <c r="F11" s="46"/>
      <c r="G11" s="47">
        <f>$G$9-$G$10</f>
        <v>27277480.168919902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1.3207081454037781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360255.90245182544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17899150.102455098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357983.00204910198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10146511.14422214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92333.251412421479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450316.25346152345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-7258000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-7258000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75</v>
      </c>
      <c r="E10" s="47">
        <v>88117</v>
      </c>
      <c r="F10" s="47">
        <f>E10/D10</f>
        <v>1174.8933333333334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75</v>
      </c>
      <c r="E11" s="47">
        <v>1575</v>
      </c>
      <c r="F11" s="47">
        <f t="shared" ref="F11:F57" si="0">E11/D11</f>
        <v>21</v>
      </c>
      <c r="G11" s="70" t="s">
        <v>4</v>
      </c>
      <c r="H11" s="2"/>
    </row>
    <row r="12" spans="1:8" x14ac:dyDescent="0.25">
      <c r="A12" s="2"/>
      <c r="B12" s="87" t="s">
        <v>113</v>
      </c>
      <c r="C12" s="88">
        <v>2015</v>
      </c>
      <c r="D12" s="88">
        <v>75</v>
      </c>
      <c r="E12" s="47">
        <v>205031</v>
      </c>
      <c r="F12" s="47">
        <f t="shared" si="0"/>
        <v>2733.7466666666664</v>
      </c>
      <c r="G12" s="70" t="s">
        <v>4</v>
      </c>
      <c r="H12" s="2"/>
    </row>
    <row r="13" spans="1:8" x14ac:dyDescent="0.25">
      <c r="A13" s="2"/>
      <c r="B13" s="87" t="s">
        <v>115</v>
      </c>
      <c r="C13" s="88">
        <v>2015</v>
      </c>
      <c r="D13" s="88">
        <v>8</v>
      </c>
      <c r="E13" s="47">
        <v>2782691</v>
      </c>
      <c r="F13" s="47">
        <f t="shared" si="0"/>
        <v>347836.375</v>
      </c>
      <c r="G13" s="70" t="s">
        <v>4</v>
      </c>
      <c r="H13" s="2"/>
    </row>
    <row r="14" spans="1:8" x14ac:dyDescent="0.25">
      <c r="A14" s="2"/>
      <c r="B14" s="87" t="s">
        <v>116</v>
      </c>
      <c r="C14" s="88">
        <v>2015</v>
      </c>
      <c r="D14" s="88">
        <v>10</v>
      </c>
      <c r="E14" s="47">
        <v>48900</v>
      </c>
      <c r="F14" s="47">
        <f t="shared" si="0"/>
        <v>4890</v>
      </c>
      <c r="G14" s="70" t="s">
        <v>4</v>
      </c>
      <c r="H14" s="2"/>
    </row>
    <row r="15" spans="1:8" x14ac:dyDescent="0.25">
      <c r="A15" s="2"/>
      <c r="B15" s="87" t="s">
        <v>117</v>
      </c>
      <c r="C15" s="88">
        <v>2015</v>
      </c>
      <c r="D15" s="88">
        <v>75</v>
      </c>
      <c r="E15" s="47">
        <v>198538</v>
      </c>
      <c r="F15" s="47">
        <f t="shared" si="0"/>
        <v>2647.1733333333332</v>
      </c>
      <c r="G15" s="70" t="s">
        <v>4</v>
      </c>
      <c r="H15" s="2"/>
    </row>
    <row r="16" spans="1:8" x14ac:dyDescent="0.25">
      <c r="A16" s="2"/>
      <c r="B16" s="87" t="s">
        <v>114</v>
      </c>
      <c r="C16" s="88">
        <v>2015</v>
      </c>
      <c r="D16" s="88">
        <v>75</v>
      </c>
      <c r="E16" s="47">
        <v>1058869</v>
      </c>
      <c r="F16" s="47">
        <f t="shared" si="0"/>
        <v>14118.253333333334</v>
      </c>
      <c r="G16" s="70" t="s">
        <v>4</v>
      </c>
      <c r="H16" s="2"/>
    </row>
    <row r="17" spans="1:8" x14ac:dyDescent="0.25">
      <c r="A17" s="2"/>
      <c r="B17" s="87" t="s">
        <v>118</v>
      </c>
      <c r="C17" s="88">
        <v>2015</v>
      </c>
      <c r="D17" s="88">
        <v>75</v>
      </c>
      <c r="E17" s="47">
        <v>66179</v>
      </c>
      <c r="F17" s="47">
        <f t="shared" si="0"/>
        <v>882.38666666666666</v>
      </c>
      <c r="G17" s="70" t="s">
        <v>4</v>
      </c>
      <c r="H17" s="2"/>
    </row>
    <row r="18" spans="1:8" x14ac:dyDescent="0.25">
      <c r="A18" s="2"/>
      <c r="B18" s="87" t="s">
        <v>114</v>
      </c>
      <c r="C18" s="88">
        <v>2015</v>
      </c>
      <c r="D18" s="88">
        <v>75</v>
      </c>
      <c r="E18" s="47">
        <v>105223</v>
      </c>
      <c r="F18" s="47">
        <f t="shared" si="0"/>
        <v>1402.9733333333334</v>
      </c>
      <c r="G18" s="70" t="s">
        <v>4</v>
      </c>
      <c r="H18" s="2"/>
    </row>
    <row r="19" spans="1:8" x14ac:dyDescent="0.25">
      <c r="A19" s="2"/>
      <c r="B19" s="87" t="s">
        <v>113</v>
      </c>
      <c r="C19" s="88">
        <v>2015</v>
      </c>
      <c r="D19" s="88">
        <v>75</v>
      </c>
      <c r="E19" s="47">
        <v>139890</v>
      </c>
      <c r="F19" s="47">
        <f t="shared" si="0"/>
        <v>1865.2</v>
      </c>
      <c r="G19" s="70" t="s">
        <v>4</v>
      </c>
      <c r="H19" s="2"/>
    </row>
    <row r="20" spans="1:8" x14ac:dyDescent="0.25">
      <c r="A20" s="2"/>
      <c r="B20" s="87" t="s">
        <v>117</v>
      </c>
      <c r="C20" s="88">
        <v>2015</v>
      </c>
      <c r="D20" s="88">
        <v>75</v>
      </c>
      <c r="E20" s="47">
        <v>46630</v>
      </c>
      <c r="F20" s="47">
        <f t="shared" si="0"/>
        <v>621.73333333333335</v>
      </c>
      <c r="G20" s="70" t="s">
        <v>4</v>
      </c>
      <c r="H20" s="2"/>
    </row>
    <row r="21" spans="1:8" x14ac:dyDescent="0.25">
      <c r="A21" s="2"/>
      <c r="B21" s="87" t="s">
        <v>113</v>
      </c>
      <c r="C21" s="88">
        <v>2015</v>
      </c>
      <c r="D21" s="88">
        <v>75</v>
      </c>
      <c r="E21" s="47">
        <v>85922</v>
      </c>
      <c r="F21" s="47">
        <f t="shared" si="0"/>
        <v>1145.6266666666668</v>
      </c>
      <c r="G21" s="70" t="s">
        <v>4</v>
      </c>
      <c r="H21" s="2"/>
    </row>
    <row r="22" spans="1:8" x14ac:dyDescent="0.25">
      <c r="A22" s="2"/>
      <c r="B22" s="87" t="s">
        <v>113</v>
      </c>
      <c r="C22" s="88">
        <v>2015</v>
      </c>
      <c r="D22" s="88">
        <v>75</v>
      </c>
      <c r="E22" s="47">
        <v>2614436</v>
      </c>
      <c r="F22" s="47">
        <f t="shared" si="0"/>
        <v>34859.146666666667</v>
      </c>
      <c r="G22" s="70" t="s">
        <v>4</v>
      </c>
      <c r="H22" s="2"/>
    </row>
    <row r="23" spans="1:8" x14ac:dyDescent="0.25">
      <c r="A23" s="2"/>
      <c r="B23" s="87" t="s">
        <v>119</v>
      </c>
      <c r="C23" s="88">
        <v>2015</v>
      </c>
      <c r="D23" s="88">
        <v>75</v>
      </c>
      <c r="E23" s="47">
        <v>137602</v>
      </c>
      <c r="F23" s="47">
        <f t="shared" si="0"/>
        <v>1834.6933333333334</v>
      </c>
      <c r="G23" s="70" t="s">
        <v>4</v>
      </c>
      <c r="H23" s="2"/>
    </row>
    <row r="24" spans="1:8" x14ac:dyDescent="0.25">
      <c r="A24" s="2"/>
      <c r="B24" s="87" t="s">
        <v>120</v>
      </c>
      <c r="C24" s="88">
        <v>2015</v>
      </c>
      <c r="D24" s="88">
        <v>10</v>
      </c>
      <c r="E24" s="47">
        <v>134241</v>
      </c>
      <c r="F24" s="47">
        <f t="shared" si="0"/>
        <v>13424.1</v>
      </c>
      <c r="G24" s="70" t="s">
        <v>4</v>
      </c>
      <c r="H24" s="2"/>
    </row>
    <row r="25" spans="1:8" x14ac:dyDescent="0.25">
      <c r="A25" s="2"/>
      <c r="B25" s="87" t="s">
        <v>121</v>
      </c>
      <c r="C25" s="88">
        <v>2015</v>
      </c>
      <c r="D25" s="88">
        <v>50</v>
      </c>
      <c r="E25" s="47">
        <v>168915</v>
      </c>
      <c r="F25" s="47">
        <f t="shared" si="0"/>
        <v>3378.3</v>
      </c>
      <c r="G25" s="70" t="s">
        <v>4</v>
      </c>
      <c r="H25" s="2"/>
    </row>
    <row r="26" spans="1:8" x14ac:dyDescent="0.25">
      <c r="A26" s="2"/>
      <c r="B26" s="87" t="s">
        <v>122</v>
      </c>
      <c r="C26" s="88">
        <v>2015</v>
      </c>
      <c r="D26" s="88">
        <v>15</v>
      </c>
      <c r="E26" s="47">
        <v>153196</v>
      </c>
      <c r="F26" s="47">
        <f t="shared" si="0"/>
        <v>10213.066666666668</v>
      </c>
      <c r="G26" s="70" t="s">
        <v>4</v>
      </c>
      <c r="H26" s="2"/>
    </row>
    <row r="27" spans="1:8" x14ac:dyDescent="0.25">
      <c r="A27" s="2"/>
      <c r="B27" s="87" t="s">
        <v>113</v>
      </c>
      <c r="C27" s="88">
        <v>2015</v>
      </c>
      <c r="D27" s="88">
        <v>75</v>
      </c>
      <c r="E27" s="47">
        <v>149220</v>
      </c>
      <c r="F27" s="47">
        <f t="shared" si="0"/>
        <v>1989.6</v>
      </c>
      <c r="G27" s="70" t="s">
        <v>4</v>
      </c>
      <c r="H27" s="2"/>
    </row>
    <row r="28" spans="1:8" x14ac:dyDescent="0.25">
      <c r="A28" s="2"/>
      <c r="B28" s="87" t="s">
        <v>122</v>
      </c>
      <c r="C28" s="88">
        <v>2015</v>
      </c>
      <c r="D28" s="88">
        <v>15</v>
      </c>
      <c r="E28" s="47">
        <v>142424</v>
      </c>
      <c r="F28" s="47">
        <f t="shared" si="0"/>
        <v>9494.9333333333325</v>
      </c>
      <c r="G28" s="70" t="s">
        <v>4</v>
      </c>
      <c r="H28" s="2"/>
    </row>
    <row r="29" spans="1:8" x14ac:dyDescent="0.25">
      <c r="A29" s="2"/>
      <c r="B29" s="87" t="s">
        <v>121</v>
      </c>
      <c r="C29" s="88">
        <v>2015</v>
      </c>
      <c r="D29" s="88">
        <v>50</v>
      </c>
      <c r="E29" s="47">
        <v>126528</v>
      </c>
      <c r="F29" s="47">
        <f t="shared" si="0"/>
        <v>2530.56</v>
      </c>
      <c r="G29" s="70" t="s">
        <v>4</v>
      </c>
      <c r="H29" s="2"/>
    </row>
    <row r="30" spans="1:8" x14ac:dyDescent="0.25">
      <c r="A30" s="2"/>
      <c r="B30" s="87" t="s">
        <v>117</v>
      </c>
      <c r="C30" s="88">
        <v>2015</v>
      </c>
      <c r="D30" s="88">
        <v>75</v>
      </c>
      <c r="E30" s="47">
        <v>120471</v>
      </c>
      <c r="F30" s="47">
        <f t="shared" si="0"/>
        <v>1606.28</v>
      </c>
      <c r="G30" s="70" t="s">
        <v>4</v>
      </c>
      <c r="H30" s="2"/>
    </row>
    <row r="31" spans="1:8" x14ac:dyDescent="0.25">
      <c r="A31" s="2"/>
      <c r="B31" s="87" t="s">
        <v>122</v>
      </c>
      <c r="C31" s="88">
        <v>2015</v>
      </c>
      <c r="D31" s="88">
        <v>15</v>
      </c>
      <c r="E31" s="47">
        <v>150415</v>
      </c>
      <c r="F31" s="47">
        <f t="shared" si="0"/>
        <v>10027.666666666666</v>
      </c>
      <c r="G31" s="70" t="s">
        <v>4</v>
      </c>
      <c r="H31" s="2"/>
    </row>
    <row r="32" spans="1:8" x14ac:dyDescent="0.25">
      <c r="A32" s="2"/>
      <c r="B32" s="87" t="s">
        <v>121</v>
      </c>
      <c r="C32" s="88">
        <v>2015</v>
      </c>
      <c r="D32" s="88">
        <v>50</v>
      </c>
      <c r="E32" s="47">
        <v>107335</v>
      </c>
      <c r="F32" s="47">
        <f t="shared" si="0"/>
        <v>2146.6999999999998</v>
      </c>
      <c r="G32" s="70" t="s">
        <v>4</v>
      </c>
      <c r="H32" s="2"/>
    </row>
    <row r="33" spans="1:8" x14ac:dyDescent="0.25">
      <c r="A33" s="2"/>
      <c r="B33" s="87" t="s">
        <v>117</v>
      </c>
      <c r="C33" s="88">
        <v>2015</v>
      </c>
      <c r="D33" s="88">
        <v>75</v>
      </c>
      <c r="E33" s="47">
        <v>250989</v>
      </c>
      <c r="F33" s="47">
        <f t="shared" si="0"/>
        <v>3346.52</v>
      </c>
      <c r="G33" s="70" t="s">
        <v>4</v>
      </c>
      <c r="H33" s="2"/>
    </row>
    <row r="34" spans="1:8" x14ac:dyDescent="0.25">
      <c r="A34" s="2"/>
      <c r="B34" s="87" t="s">
        <v>117</v>
      </c>
      <c r="C34" s="88">
        <v>2015</v>
      </c>
      <c r="D34" s="88">
        <v>75</v>
      </c>
      <c r="E34" s="47">
        <v>52276</v>
      </c>
      <c r="F34" s="47">
        <f t="shared" si="0"/>
        <v>697.01333333333332</v>
      </c>
      <c r="G34" s="70" t="s">
        <v>4</v>
      </c>
      <c r="H34" s="2"/>
    </row>
    <row r="35" spans="1:8" x14ac:dyDescent="0.25">
      <c r="A35" s="2"/>
      <c r="B35" s="87" t="s">
        <v>114</v>
      </c>
      <c r="C35" s="88">
        <v>2015</v>
      </c>
      <c r="D35" s="88">
        <v>75</v>
      </c>
      <c r="E35" s="47">
        <v>259675</v>
      </c>
      <c r="F35" s="47">
        <f t="shared" si="0"/>
        <v>3462.3333333333335</v>
      </c>
      <c r="G35" s="70" t="s">
        <v>4</v>
      </c>
      <c r="H35" s="2"/>
    </row>
    <row r="36" spans="1:8" x14ac:dyDescent="0.25">
      <c r="A36" s="2"/>
      <c r="B36" s="87" t="s">
        <v>113</v>
      </c>
      <c r="C36" s="88">
        <v>2015</v>
      </c>
      <c r="D36" s="88">
        <v>75</v>
      </c>
      <c r="E36" s="47">
        <v>170352</v>
      </c>
      <c r="F36" s="47">
        <f t="shared" si="0"/>
        <v>2271.36</v>
      </c>
      <c r="G36" s="70" t="s">
        <v>4</v>
      </c>
      <c r="H36" s="2"/>
    </row>
    <row r="37" spans="1:8" x14ac:dyDescent="0.25">
      <c r="A37" s="2"/>
      <c r="B37" s="87" t="s">
        <v>123</v>
      </c>
      <c r="C37" s="88">
        <v>2015</v>
      </c>
      <c r="D37" s="88">
        <v>25</v>
      </c>
      <c r="E37" s="47">
        <v>168512</v>
      </c>
      <c r="F37" s="47">
        <f t="shared" si="0"/>
        <v>6740.48</v>
      </c>
      <c r="G37" s="70" t="s">
        <v>4</v>
      </c>
      <c r="H37" s="2"/>
    </row>
    <row r="38" spans="1:8" x14ac:dyDescent="0.25">
      <c r="A38" s="2"/>
      <c r="B38" s="87" t="s">
        <v>114</v>
      </c>
      <c r="C38" s="88">
        <v>2015</v>
      </c>
      <c r="D38" s="88">
        <v>75</v>
      </c>
      <c r="E38" s="47">
        <v>20728</v>
      </c>
      <c r="F38" s="47">
        <f t="shared" si="0"/>
        <v>276.37333333333333</v>
      </c>
      <c r="G38" s="70" t="s">
        <v>4</v>
      </c>
      <c r="H38" s="2"/>
    </row>
    <row r="39" spans="1:8" x14ac:dyDescent="0.25">
      <c r="A39" s="2"/>
      <c r="B39" s="87" t="s">
        <v>114</v>
      </c>
      <c r="C39" s="88">
        <v>2015</v>
      </c>
      <c r="D39" s="88">
        <v>75</v>
      </c>
      <c r="E39" s="47">
        <v>18870</v>
      </c>
      <c r="F39" s="47">
        <f t="shared" si="0"/>
        <v>251.6</v>
      </c>
      <c r="G39" s="70" t="s">
        <v>4</v>
      </c>
      <c r="H39" s="2"/>
    </row>
    <row r="40" spans="1:8" x14ac:dyDescent="0.25">
      <c r="A40" s="2"/>
      <c r="B40" s="87" t="s">
        <v>113</v>
      </c>
      <c r="C40" s="88">
        <v>2015</v>
      </c>
      <c r="D40" s="88">
        <v>75</v>
      </c>
      <c r="E40" s="47">
        <v>722861</v>
      </c>
      <c r="F40" s="47">
        <f t="shared" si="0"/>
        <v>9638.1466666666674</v>
      </c>
      <c r="G40" s="70" t="s">
        <v>4</v>
      </c>
      <c r="H40" s="2"/>
    </row>
    <row r="41" spans="1:8" x14ac:dyDescent="0.25">
      <c r="A41" s="2"/>
      <c r="B41" s="87" t="s">
        <v>114</v>
      </c>
      <c r="C41" s="88">
        <v>2015</v>
      </c>
      <c r="D41" s="88">
        <v>75</v>
      </c>
      <c r="E41" s="47">
        <v>29135</v>
      </c>
      <c r="F41" s="47">
        <f t="shared" si="0"/>
        <v>388.46666666666664</v>
      </c>
      <c r="G41" s="70" t="s">
        <v>4</v>
      </c>
      <c r="H41" s="2"/>
    </row>
    <row r="42" spans="1:8" x14ac:dyDescent="0.25">
      <c r="A42" s="2"/>
      <c r="B42" s="87" t="s">
        <v>114</v>
      </c>
      <c r="C42" s="88">
        <v>2015</v>
      </c>
      <c r="D42" s="88">
        <v>75</v>
      </c>
      <c r="E42" s="47">
        <v>32593</v>
      </c>
      <c r="F42" s="47">
        <f t="shared" si="0"/>
        <v>434.57333333333332</v>
      </c>
      <c r="G42" s="70" t="s">
        <v>4</v>
      </c>
      <c r="H42" s="2"/>
    </row>
    <row r="43" spans="1:8" x14ac:dyDescent="0.25">
      <c r="A43" s="2"/>
      <c r="B43" s="87" t="s">
        <v>124</v>
      </c>
      <c r="C43" s="88">
        <v>2015</v>
      </c>
      <c r="D43" s="88">
        <v>100</v>
      </c>
      <c r="E43" s="47">
        <v>21062</v>
      </c>
      <c r="F43" s="47">
        <f t="shared" si="0"/>
        <v>210.62</v>
      </c>
      <c r="G43" s="70" t="s">
        <v>4</v>
      </c>
      <c r="H43" s="2"/>
    </row>
    <row r="44" spans="1:8" x14ac:dyDescent="0.25">
      <c r="A44" s="2"/>
      <c r="B44" s="87" t="s">
        <v>114</v>
      </c>
      <c r="C44" s="88">
        <v>2015</v>
      </c>
      <c r="D44" s="88">
        <v>75</v>
      </c>
      <c r="E44" s="47">
        <v>53602</v>
      </c>
      <c r="F44" s="47">
        <f t="shared" si="0"/>
        <v>714.69333333333338</v>
      </c>
      <c r="G44" s="70" t="s">
        <v>4</v>
      </c>
      <c r="H44" s="2"/>
    </row>
    <row r="45" spans="1:8" x14ac:dyDescent="0.25">
      <c r="A45" s="2"/>
      <c r="B45" s="87" t="s">
        <v>114</v>
      </c>
      <c r="C45" s="88">
        <v>2015</v>
      </c>
      <c r="D45" s="88">
        <v>75</v>
      </c>
      <c r="E45" s="47">
        <v>18750</v>
      </c>
      <c r="F45" s="47">
        <f t="shared" si="0"/>
        <v>250</v>
      </c>
      <c r="G45" s="70" t="s">
        <v>4</v>
      </c>
      <c r="H45" s="2"/>
    </row>
    <row r="46" spans="1:8" x14ac:dyDescent="0.25">
      <c r="A46" s="2"/>
      <c r="B46" s="87" t="s">
        <v>114</v>
      </c>
      <c r="C46" s="88">
        <v>2015</v>
      </c>
      <c r="D46" s="88">
        <v>75</v>
      </c>
      <c r="E46" s="47">
        <v>38843</v>
      </c>
      <c r="F46" s="47">
        <f t="shared" si="0"/>
        <v>517.90666666666664</v>
      </c>
      <c r="G46" s="70" t="s">
        <v>4</v>
      </c>
      <c r="H46" s="2"/>
    </row>
    <row r="47" spans="1:8" x14ac:dyDescent="0.25">
      <c r="A47" s="2"/>
      <c r="B47" s="87" t="s">
        <v>125</v>
      </c>
      <c r="C47" s="88">
        <v>2015</v>
      </c>
      <c r="D47" s="88">
        <v>75</v>
      </c>
      <c r="E47" s="47">
        <v>54614</v>
      </c>
      <c r="F47" s="47">
        <f t="shared" si="0"/>
        <v>728.18666666666661</v>
      </c>
      <c r="G47" s="70" t="s">
        <v>4</v>
      </c>
      <c r="H47" s="2"/>
    </row>
    <row r="48" spans="1:8" x14ac:dyDescent="0.25">
      <c r="A48" s="2"/>
      <c r="B48" s="87" t="s">
        <v>125</v>
      </c>
      <c r="C48" s="88">
        <v>2015</v>
      </c>
      <c r="D48" s="88">
        <v>75</v>
      </c>
      <c r="E48" s="47">
        <v>532934</v>
      </c>
      <c r="F48" s="47">
        <f t="shared" si="0"/>
        <v>7105.7866666666669</v>
      </c>
      <c r="G48" s="70" t="s">
        <v>4</v>
      </c>
      <c r="H48" s="2"/>
    </row>
    <row r="49" spans="1:8" x14ac:dyDescent="0.25">
      <c r="A49" s="2"/>
      <c r="B49" s="87" t="s">
        <v>117</v>
      </c>
      <c r="C49" s="88">
        <v>2015</v>
      </c>
      <c r="D49" s="88">
        <v>75</v>
      </c>
      <c r="E49" s="47">
        <v>355292</v>
      </c>
      <c r="F49" s="47">
        <f t="shared" si="0"/>
        <v>4737.2266666666665</v>
      </c>
      <c r="G49" s="70" t="s">
        <v>4</v>
      </c>
      <c r="H49" s="2"/>
    </row>
    <row r="50" spans="1:8" x14ac:dyDescent="0.25">
      <c r="A50" s="2"/>
      <c r="B50" s="87" t="s">
        <v>114</v>
      </c>
      <c r="C50" s="88">
        <v>2015</v>
      </c>
      <c r="D50" s="88">
        <v>75</v>
      </c>
      <c r="E50" s="47">
        <v>2309395</v>
      </c>
      <c r="F50" s="47">
        <f t="shared" si="0"/>
        <v>30791.933333333334</v>
      </c>
      <c r="G50" s="70" t="s">
        <v>4</v>
      </c>
      <c r="H50" s="2"/>
    </row>
    <row r="51" spans="1:8" x14ac:dyDescent="0.25">
      <c r="A51" s="2"/>
      <c r="B51" s="87" t="s">
        <v>126</v>
      </c>
      <c r="C51" s="88">
        <v>2015</v>
      </c>
      <c r="D51" s="88">
        <v>75</v>
      </c>
      <c r="E51" s="47">
        <v>177646</v>
      </c>
      <c r="F51" s="47">
        <f t="shared" si="0"/>
        <v>2368.6133333333332</v>
      </c>
      <c r="G51" s="70" t="s">
        <v>4</v>
      </c>
      <c r="H51" s="2"/>
    </row>
    <row r="52" spans="1:8" x14ac:dyDescent="0.25">
      <c r="A52" s="2"/>
      <c r="B52" s="87" t="s">
        <v>118</v>
      </c>
      <c r="C52" s="88">
        <v>2015</v>
      </c>
      <c r="D52" s="88">
        <v>75</v>
      </c>
      <c r="E52" s="47">
        <v>177646</v>
      </c>
      <c r="F52" s="47">
        <f t="shared" si="0"/>
        <v>2368.6133333333332</v>
      </c>
      <c r="G52" s="70" t="s">
        <v>4</v>
      </c>
      <c r="H52" s="2"/>
    </row>
    <row r="53" spans="1:8" x14ac:dyDescent="0.25">
      <c r="A53" s="2"/>
      <c r="B53" s="87" t="s">
        <v>118</v>
      </c>
      <c r="C53" s="88">
        <v>2015</v>
      </c>
      <c r="D53" s="88">
        <v>75</v>
      </c>
      <c r="E53" s="47">
        <v>212246</v>
      </c>
      <c r="F53" s="47">
        <f t="shared" si="0"/>
        <v>2829.9466666666667</v>
      </c>
      <c r="G53" s="70" t="s">
        <v>4</v>
      </c>
      <c r="H53" s="2"/>
    </row>
    <row r="54" spans="1:8" x14ac:dyDescent="0.25">
      <c r="A54" s="2"/>
      <c r="B54" s="87" t="s">
        <v>117</v>
      </c>
      <c r="C54" s="88">
        <v>2015</v>
      </c>
      <c r="D54" s="88">
        <v>75</v>
      </c>
      <c r="E54" s="47">
        <v>868863</v>
      </c>
      <c r="F54" s="47">
        <f t="shared" si="0"/>
        <v>11584.84</v>
      </c>
      <c r="G54" s="70" t="s">
        <v>4</v>
      </c>
      <c r="H54" s="2"/>
    </row>
    <row r="55" spans="1:8" x14ac:dyDescent="0.25">
      <c r="A55" s="2"/>
      <c r="B55" s="87" t="s">
        <v>114</v>
      </c>
      <c r="C55" s="88">
        <v>2015</v>
      </c>
      <c r="D55" s="88">
        <v>75</v>
      </c>
      <c r="E55" s="47">
        <v>96540</v>
      </c>
      <c r="F55" s="47">
        <f t="shared" si="0"/>
        <v>1287.2</v>
      </c>
      <c r="G55" s="70" t="s">
        <v>4</v>
      </c>
      <c r="H55" s="2"/>
    </row>
    <row r="56" spans="1:8" x14ac:dyDescent="0.25">
      <c r="A56" s="2"/>
      <c r="B56" s="87" t="s">
        <v>122</v>
      </c>
      <c r="C56" s="88">
        <v>2015</v>
      </c>
      <c r="D56" s="88">
        <v>15</v>
      </c>
      <c r="E56" s="47">
        <v>188262</v>
      </c>
      <c r="F56" s="47">
        <f t="shared" si="0"/>
        <v>12550.8</v>
      </c>
      <c r="G56" s="70" t="s">
        <v>4</v>
      </c>
      <c r="H56" s="2"/>
    </row>
    <row r="57" spans="1:8" x14ac:dyDescent="0.25">
      <c r="A57" s="2"/>
      <c r="B57" s="87" t="s">
        <v>121</v>
      </c>
      <c r="C57" s="88">
        <v>2015</v>
      </c>
      <c r="D57" s="88">
        <v>50</v>
      </c>
      <c r="E57" s="47">
        <v>262013</v>
      </c>
      <c r="F57" s="47">
        <f t="shared" si="0"/>
        <v>5240.26</v>
      </c>
      <c r="G57" s="70" t="s">
        <v>4</v>
      </c>
      <c r="H57" s="2"/>
    </row>
    <row r="58" spans="1:8" x14ac:dyDescent="0.25">
      <c r="A58" s="2"/>
      <c r="B58" s="34" t="s">
        <v>127</v>
      </c>
      <c r="C58" s="35"/>
      <c r="D58" s="35"/>
      <c r="E58" s="36"/>
      <c r="F58" s="63">
        <f>SUM(F10:F57)</f>
        <v>581637.9016666665</v>
      </c>
      <c r="G58" s="64" t="s">
        <v>4</v>
      </c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  <row r="69" spans="1:8" x14ac:dyDescent="0.25">
      <c r="A69" s="32"/>
      <c r="B69" s="32"/>
      <c r="C69" s="32"/>
      <c r="D69" s="32"/>
      <c r="E69" s="32"/>
      <c r="F69" s="32"/>
      <c r="G69" s="32"/>
      <c r="H69" s="32"/>
    </row>
    <row r="70" spans="1:8" x14ac:dyDescent="0.25">
      <c r="A70" s="32"/>
      <c r="B70" s="32"/>
      <c r="C70" s="32"/>
      <c r="D70" s="32"/>
      <c r="E70" s="32"/>
      <c r="F70" s="32"/>
      <c r="G70" s="32"/>
      <c r="H70" s="32"/>
    </row>
    <row r="71" spans="1:8" x14ac:dyDescent="0.25">
      <c r="A71" s="32"/>
      <c r="B71" s="32"/>
      <c r="C71" s="32"/>
      <c r="D71" s="32"/>
      <c r="E71" s="32"/>
      <c r="F71" s="32"/>
      <c r="G71" s="32"/>
      <c r="H71" s="32"/>
    </row>
    <row r="72" spans="1:8" x14ac:dyDescent="0.25">
      <c r="A72" s="32"/>
      <c r="B72" s="32"/>
      <c r="C72" s="32"/>
      <c r="D72" s="32"/>
      <c r="E72" s="32"/>
      <c r="F72" s="32"/>
      <c r="G72" s="32"/>
      <c r="H72" s="3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4" spans="1:8" x14ac:dyDescent="0.25">
      <c r="A74" s="32"/>
      <c r="B74" s="32"/>
      <c r="C74" s="32"/>
      <c r="D74" s="32"/>
      <c r="E74" s="32"/>
      <c r="F74" s="32"/>
      <c r="G74" s="32"/>
      <c r="H74" s="32"/>
    </row>
    <row r="75" spans="1:8" x14ac:dyDescent="0.25">
      <c r="A75" s="32"/>
      <c r="B75" s="32"/>
      <c r="C75" s="32"/>
      <c r="D75" s="32"/>
      <c r="E75" s="32"/>
      <c r="F75" s="32"/>
      <c r="G75" s="32"/>
      <c r="H75" s="32"/>
    </row>
    <row r="76" spans="1:8" x14ac:dyDescent="0.25">
      <c r="A76" s="32"/>
      <c r="B76" s="32"/>
      <c r="C76" s="32"/>
      <c r="D76" s="32"/>
      <c r="E76" s="32"/>
      <c r="F76" s="32"/>
      <c r="G76" s="32"/>
      <c r="H76" s="32"/>
    </row>
    <row r="77" spans="1:8" x14ac:dyDescent="0.25">
      <c r="A77" s="32"/>
      <c r="B77" s="32"/>
      <c r="C77" s="32"/>
      <c r="D77" s="32"/>
      <c r="E77" s="32"/>
      <c r="F77" s="32"/>
      <c r="G77" s="32"/>
      <c r="H77" s="32"/>
    </row>
    <row r="78" spans="1:8" x14ac:dyDescent="0.25">
      <c r="A78" s="32"/>
      <c r="B78" s="32"/>
      <c r="C78" s="32"/>
      <c r="D78" s="32"/>
      <c r="E78" s="32"/>
      <c r="F78" s="32"/>
      <c r="G78" s="32"/>
      <c r="H78" s="32"/>
    </row>
    <row r="79" spans="1:8" x14ac:dyDescent="0.25">
      <c r="A79" s="32"/>
      <c r="B79" s="32"/>
      <c r="C79" s="32"/>
      <c r="D79" s="32"/>
      <c r="E79" s="32"/>
      <c r="F79" s="32"/>
      <c r="G79" s="32"/>
      <c r="H79" s="32"/>
    </row>
    <row r="80" spans="1:8" x14ac:dyDescent="0.25">
      <c r="A80" s="32"/>
      <c r="B80" s="32"/>
      <c r="C80" s="32"/>
      <c r="D80" s="32"/>
      <c r="E80" s="32"/>
      <c r="F80" s="32"/>
      <c r="G80" s="32"/>
      <c r="H80" s="32"/>
    </row>
    <row r="81" spans="1:8" x14ac:dyDescent="0.25">
      <c r="A81" s="32"/>
      <c r="B81" s="32"/>
      <c r="C81" s="32"/>
      <c r="D81" s="32"/>
      <c r="E81" s="32"/>
      <c r="F81" s="32"/>
      <c r="G81" s="32"/>
      <c r="H81" s="32"/>
    </row>
    <row r="82" spans="1:8" x14ac:dyDescent="0.25">
      <c r="A82" s="32"/>
      <c r="B82" s="32"/>
      <c r="C82" s="32"/>
      <c r="D82" s="32"/>
      <c r="E82" s="32"/>
      <c r="F82" s="32"/>
      <c r="G82" s="32"/>
      <c r="H82" s="32"/>
    </row>
    <row r="83" spans="1:8" x14ac:dyDescent="0.25">
      <c r="A83" s="32"/>
      <c r="B83" s="32"/>
      <c r="C83" s="32"/>
      <c r="D83" s="32"/>
      <c r="E83" s="32"/>
      <c r="F83" s="32"/>
      <c r="G83" s="32"/>
      <c r="H83" s="32"/>
    </row>
    <row r="84" spans="1:8" x14ac:dyDescent="0.25">
      <c r="A84" s="32"/>
      <c r="B84" s="32"/>
      <c r="C84" s="32"/>
      <c r="D84" s="32"/>
      <c r="E84" s="32"/>
      <c r="F84" s="32"/>
      <c r="G84" s="32"/>
      <c r="H84" s="32"/>
    </row>
    <row r="85" spans="1:8" x14ac:dyDescent="0.25">
      <c r="A85" s="32"/>
      <c r="B85" s="32"/>
      <c r="C85" s="32"/>
      <c r="D85" s="32"/>
      <c r="E85" s="32"/>
      <c r="F85" s="32"/>
      <c r="G85" s="32"/>
      <c r="H85" s="32"/>
    </row>
    <row r="86" spans="1:8" x14ac:dyDescent="0.25">
      <c r="A86" s="32"/>
      <c r="B86" s="32"/>
      <c r="C86" s="32"/>
      <c r="D86" s="32"/>
      <c r="E86" s="32"/>
      <c r="F86" s="32"/>
      <c r="G86" s="32"/>
      <c r="H86" s="32"/>
    </row>
    <row r="87" spans="1:8" x14ac:dyDescent="0.25">
      <c r="A87" s="32"/>
      <c r="B87" s="32"/>
      <c r="C87" s="32"/>
      <c r="D87" s="32"/>
      <c r="E87" s="32"/>
      <c r="F87" s="32"/>
      <c r="G87" s="32"/>
      <c r="H87" s="32"/>
    </row>
    <row r="88" spans="1:8" x14ac:dyDescent="0.25">
      <c r="A88" s="32"/>
      <c r="B88" s="32"/>
      <c r="C88" s="32"/>
      <c r="D88" s="32"/>
      <c r="E88" s="32"/>
      <c r="F88" s="32"/>
      <c r="G88" s="32"/>
      <c r="H88" s="32"/>
    </row>
    <row r="89" spans="1:8" x14ac:dyDescent="0.25">
      <c r="A89" s="32"/>
      <c r="B89" s="32"/>
      <c r="C89" s="32"/>
      <c r="D89" s="32"/>
      <c r="E89" s="32"/>
      <c r="F89" s="32"/>
      <c r="G89" s="32"/>
      <c r="H89" s="32"/>
    </row>
    <row r="90" spans="1:8" x14ac:dyDescent="0.25">
      <c r="A90" s="32"/>
      <c r="B90" s="32"/>
      <c r="C90" s="32"/>
      <c r="D90" s="32"/>
      <c r="E90" s="32"/>
      <c r="F90" s="32"/>
      <c r="G90" s="32"/>
      <c r="H90" s="32"/>
    </row>
  </sheetData>
  <sheetProtection password="DFE9" sheet="1" objects="1" scenarios="1"/>
  <mergeCells count="4">
    <mergeCell ref="B58:E5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26916876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30306000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-3389124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-173087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-300000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126913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761441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623600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137841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207333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613333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2015'!F58</f>
        <v>581637.9016666665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342609.80333333299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2018-08-10T10:53:51Z</dcterms:modified>
</cp:coreProperties>
</file>