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345" yWindow="75" windowWidth="20490" windowHeight="1164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F23" i="11" l="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4" i="11"/>
  <c r="F10" i="11"/>
  <c r="E15" i="2"/>
  <c r="G15" i="2" s="1"/>
  <c r="G12" i="9"/>
  <c r="G14" i="9" s="1"/>
  <c r="G9" i="9"/>
  <c r="G11" i="9" s="1"/>
  <c r="G12" i="7"/>
  <c r="G18" i="4"/>
  <c r="E17" i="2"/>
  <c r="E11" i="4" l="1"/>
  <c r="E15" i="4"/>
  <c r="E10" i="4"/>
  <c r="E9" i="2"/>
  <c r="G9" i="8"/>
  <c r="E11" i="2" s="1"/>
  <c r="F25" i="1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<sst xmlns="http://schemas.openxmlformats.org/spreadsheetml/2006/main" count="260" uniqueCount="133">
  <si>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</si>
  <si>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</si>
  <si>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</si>
  <si>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</si>
  <si>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</si>
  <si>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</si>
  <si>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</si>
  <si>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</si>
  <si>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</si>
  <si>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</si>
  <si>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</si>
  <si>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</si>
  <si>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</si>
  <si>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</si>
  <si>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</si>
  <si>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</si>
  <si>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</si>
  <si>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</si>
  <si>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</si>
  <si>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</si>
  <si>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</si>
  <si>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</si>
  <si>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</si>
  <si>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</si>
  <si>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</si>
  <si>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</si>
  <si>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</si>
  <si>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</si>
  <si>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</si>
  <si>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</si>
  <si>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</si>
  <si>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</si>
  <si>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</si>
  <si>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</si>
  <si>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</si>
  <si>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</si>
  <si>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</si>
  <si>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</si>
  <si>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</si>
  <si>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</si>
  <si>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</si>
  <si>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</si>
  <si>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</si>
  <si>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</si>
  <si>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</si>
  <si>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</si>
  <si>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</si>
  <si>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</si>
  <si>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</si>
  <si>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</si>
  <si>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</si>
  <si>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</si>
  <si>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</si>
  <si>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</si>
  <si>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</si>
  <si>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</si>
  <si>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</si>
  <si>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</si>
  <si>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</si>
  <si>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</si>
  <si>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</si>
  <si>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</si>
  <si>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</si>
  <si>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</si>
  <si>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</si>
  <si>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</si>
  <si>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</si>
  <si>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</si>
  <si>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</si>
  <si>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</si>
  <si>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</si>
  <si>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</si>
  <si>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</si>
  <si>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</si>
  <si>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</si>
  <si>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</si>
  <si>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</si>
  <si>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</si>
  <si>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</si>
  <si>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</si>
  <si>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</si>
  <si>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</si>
  <si>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</si>
  <si>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</si>
  <si>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</si>
  <si>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</si>
  <si>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</si>
  <si>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</si>
  <si>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</si>
  <si>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</si>
  <si>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</si>
  <si>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</si>
  <si>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</si>
  <si>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</si>
  <si>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</si>
  <si>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</si>
  <si>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</si>
  <si>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</si>
  <si>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</si>
  <si>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</si>
  <si>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</si>
  <si>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</si>
  <si>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</si>
  <si>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</si>
  <si>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</si>
  <si>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</si>
  <si>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</si>
  <si>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</si>
  <si>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</si>
  <si>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</si>
  <si>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</si>
  <si>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</si>
  <si>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</si>
  <si>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</si>
  <si>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Arbejdsplads</t>
  </si>
  <si>
    <t xml:space="preserve">Afregningsmålere, mekaniske </t>
  </si>
  <si>
    <t>SRO-anlæg, vandværk</t>
  </si>
  <si>
    <t>Instrumenter (flowmåler+tryk transducer+alarmer)</t>
  </si>
  <si>
    <t>Elanlæg</t>
  </si>
  <si>
    <t>Boring (inkl. etablering, forerør, filter og prøvepumpning)</t>
  </si>
  <si>
    <t>Råvandsstation komplet montering og boringshus/tørbrønd</t>
  </si>
  <si>
    <t>Pumpestation (inkl. evt. hydrofor)/trykforøger, Mek./EL</t>
  </si>
  <si>
    <t>Beholderanlæg - højdebeholder</t>
  </si>
  <si>
    <t>Filteranlæg, åbne filtre, dobbelt filtrering, Mek./EL</t>
  </si>
  <si>
    <t>Rentvandsbeholder  element</t>
  </si>
  <si>
    <t>Skyllevand-/slamhåndteringsanlæg - lukkede betonbeholdere</t>
  </si>
  <si>
    <t>Ventilation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</si>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</sst>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3" fontId="12" fillId="0" borderId="0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1.140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278317224.38046873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93">
        <v>42084451.847598359</v>
      </c>
      <c r="F11" s="70" t="s">
        <v>4</v>
      </c>
      <c r="G11" s="62"/>
      <c r="H11" s="94"/>
      <c r="I11" s="2"/>
    </row>
    <row r="12" spans="1:9" x14ac:dyDescent="0.25">
      <c r="A12" s="2"/>
      <c r="B12" s="50" t="s">
        <v>50</v>
      </c>
      <c r="C12" s="45"/>
      <c r="D12" s="46"/>
      <c r="E12" s="47">
        <v>11131982</v>
      </c>
      <c r="F12" s="70" t="s">
        <v>4</v>
      </c>
      <c r="G12" s="51"/>
      <c r="H12" s="95"/>
      <c r="I12" s="2"/>
    </row>
    <row r="13" spans="1:9" x14ac:dyDescent="0.25">
      <c r="A13" s="2"/>
      <c r="B13" s="50" t="s">
        <v>51</v>
      </c>
      <c r="C13" s="45"/>
      <c r="D13" s="46"/>
      <c r="E13" s="93">
        <v>1967935.8866666686</v>
      </c>
      <c r="F13" s="70" t="s">
        <v>4</v>
      </c>
      <c r="G13" s="51"/>
      <c r="H13" s="95"/>
      <c r="I13" s="2"/>
    </row>
    <row r="14" spans="1:9" x14ac:dyDescent="0.25">
      <c r="A14" s="2"/>
      <c r="B14" s="50" t="s">
        <v>52</v>
      </c>
      <c r="C14" s="45"/>
      <c r="D14" s="46"/>
      <c r="E14" s="47">
        <v>7695600</v>
      </c>
      <c r="F14" s="70" t="s">
        <v>4</v>
      </c>
      <c r="G14" s="51"/>
      <c r="H14" s="95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62879969.734265029</v>
      </c>
      <c r="F15" s="78" t="s">
        <v>4</v>
      </c>
      <c r="G15" s="51"/>
      <c r="H15" s="95"/>
      <c r="I15" s="2"/>
    </row>
    <row r="16" spans="1:9" x14ac:dyDescent="0.25">
      <c r="A16" s="2"/>
      <c r="B16" s="50" t="s">
        <v>54</v>
      </c>
      <c r="C16" s="45"/>
      <c r="D16" s="46"/>
      <c r="E16" s="47">
        <v>16217754</v>
      </c>
      <c r="F16" s="70" t="s">
        <v>4</v>
      </c>
      <c r="G16" s="51"/>
      <c r="H16" s="95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5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5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16217754</v>
      </c>
      <c r="F19" s="78" t="s">
        <v>4</v>
      </c>
      <c r="G19" s="51"/>
      <c r="H19" s="95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-1689121</v>
      </c>
      <c r="F20" s="70" t="s">
        <v>4</v>
      </c>
      <c r="G20" s="51"/>
      <c r="H20" s="95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-74715148</v>
      </c>
      <c r="F21" s="70" t="s">
        <v>4</v>
      </c>
      <c r="G21" s="51"/>
      <c r="H21" s="95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5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5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-1668192</v>
      </c>
      <c r="F24" s="70" t="s">
        <v>4</v>
      </c>
      <c r="G24" s="51"/>
      <c r="H24" s="95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5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5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-78072461</v>
      </c>
      <c r="F27" s="78" t="s">
        <v>4</v>
      </c>
      <c r="G27" s="52"/>
      <c r="H27" s="96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1025262.7342650294</v>
      </c>
      <c r="F28" s="78" t="s">
        <v>4</v>
      </c>
      <c r="G28" s="1">
        <f>IF(E28&lt;0,0,-E28)</f>
        <v>-1025262.7342650294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207701</v>
      </c>
      <c r="F30" s="78" t="s">
        <v>4</v>
      </c>
      <c r="G30" s="57">
        <f>-$E$30</f>
        <v>-207701</v>
      </c>
      <c r="H30" s="78" t="s">
        <v>4</v>
      </c>
      <c r="I30" s="2"/>
    </row>
    <row r="31" spans="1:9" x14ac:dyDescent="0.25">
      <c r="A31" s="2"/>
      <c r="B31" s="97" t="s">
        <v>128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129</v>
      </c>
      <c r="C32" s="38"/>
      <c r="D32" s="39"/>
      <c r="E32" s="47">
        <v>275832565</v>
      </c>
      <c r="F32" s="70" t="s">
        <v>4</v>
      </c>
      <c r="G32" s="62"/>
      <c r="H32" s="94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5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1251696</v>
      </c>
      <c r="F34" s="70" t="s">
        <v>4</v>
      </c>
      <c r="G34" s="52"/>
      <c r="H34" s="96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277084261</v>
      </c>
      <c r="F35" s="78" t="s">
        <v>4</v>
      </c>
      <c r="G35" s="57">
        <f>-E35</f>
        <v>-277084261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-0.35379630327224731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855468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257018749.49788269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104368695.67759517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1198606.6120743845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2320710.7429292556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253499432.14287907</v>
      </c>
      <c r="F13" s="58" t="s">
        <v>4</v>
      </c>
      <c r="G13" s="57">
        <f>E13</f>
        <v>253499432.14287907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269964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1804041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-5412823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2724167.8733333331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-614650.12666666694</v>
      </c>
      <c r="F21" s="58" t="s">
        <v>4</v>
      </c>
      <c r="G21" s="57">
        <f>E21</f>
        <v>-614650.12666666694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-0.35379630327224731</v>
      </c>
      <c r="F23" s="58" t="s">
        <v>4</v>
      </c>
      <c r="G23" s="57">
        <f>E23</f>
        <v>-0.35379630327224731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252884781.6624161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253499432.14287907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83059296.015061468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66021931.269896142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104368695.67759517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3219442.7882145639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1185691.1643497748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2309928.566805644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253223255.19993824</v>
      </c>
      <c r="F16" s="58" t="s">
        <v>4</v>
      </c>
      <c r="G16" s="57">
        <f>E16</f>
        <v>253223255.19993824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253223255.19993824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8554687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85467454.418774232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67182599.401513278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104368695.67759517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257018749.49788269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152650053.82028753</v>
      </c>
      <c r="H9" s="70" t="s">
        <v>4</v>
      </c>
      <c r="I9" s="2"/>
    </row>
    <row r="10" spans="1:9" x14ac:dyDescent="0.25">
      <c r="A10" s="2"/>
      <c r="B10" s="50" t="s">
        <v>131</v>
      </c>
      <c r="C10" s="45"/>
      <c r="D10" s="45"/>
      <c r="E10" s="45"/>
      <c r="F10" s="46"/>
      <c r="G10" s="47">
        <v>6055190.622071798</v>
      </c>
      <c r="H10" s="70" t="s">
        <v>4</v>
      </c>
      <c r="I10" s="2"/>
    </row>
    <row r="11" spans="1:9" x14ac:dyDescent="0.25">
      <c r="A11" s="2"/>
      <c r="B11" s="50" t="s">
        <v>132</v>
      </c>
      <c r="C11" s="45"/>
      <c r="D11" s="45"/>
      <c r="E11" s="45"/>
      <c r="F11" s="46"/>
      <c r="G11" s="47">
        <f>$G$9-$G$10</f>
        <v>146594863.19821572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0.81763206835815883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1198606.6120743845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85467454.418774232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1709349.0883754846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67182599.401513278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611361.6545537709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2320710.7429292556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34584000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34584000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75</v>
      </c>
      <c r="E10" s="47">
        <v>23987</v>
      </c>
      <c r="F10" s="47">
        <f>E10/D10</f>
        <v>319.82666666666665</v>
      </c>
      <c r="G10" s="70" t="s">
        <v>4</v>
      </c>
      <c r="H10" s="2"/>
    </row>
    <row r="11" spans="1:8" x14ac:dyDescent="0.25">
      <c r="A11" s="2"/>
      <c r="B11" s="87" t="s">
        <v>113</v>
      </c>
      <c r="C11" s="88">
        <v>2015</v>
      </c>
      <c r="D11" s="88">
        <v>75</v>
      </c>
      <c r="E11" s="47">
        <v>72086804</v>
      </c>
      <c r="F11" s="47">
        <f t="shared" ref="F11:F24" si="0">E11/D11</f>
        <v>961157.38666666672</v>
      </c>
      <c r="G11" s="70" t="s">
        <v>4</v>
      </c>
      <c r="H11" s="2"/>
    </row>
    <row r="12" spans="1:8" x14ac:dyDescent="0.25">
      <c r="A12" s="2"/>
      <c r="B12" s="87" t="s">
        <v>114</v>
      </c>
      <c r="C12" s="88">
        <v>2015</v>
      </c>
      <c r="D12" s="88">
        <v>5</v>
      </c>
      <c r="E12" s="47">
        <v>2697670</v>
      </c>
      <c r="F12" s="47">
        <f t="shared" si="0"/>
        <v>539534</v>
      </c>
      <c r="G12" s="70" t="s">
        <v>4</v>
      </c>
      <c r="H12" s="2"/>
    </row>
    <row r="13" spans="1:8" x14ac:dyDescent="0.25">
      <c r="A13" s="2"/>
      <c r="B13" s="87" t="s">
        <v>115</v>
      </c>
      <c r="C13" s="88">
        <v>2015</v>
      </c>
      <c r="D13" s="88">
        <v>8</v>
      </c>
      <c r="E13" s="47">
        <v>9023736</v>
      </c>
      <c r="F13" s="47">
        <f t="shared" si="0"/>
        <v>1127967</v>
      </c>
      <c r="G13" s="70" t="s">
        <v>4</v>
      </c>
      <c r="H13" s="2"/>
    </row>
    <row r="14" spans="1:8" x14ac:dyDescent="0.25">
      <c r="A14" s="2"/>
      <c r="B14" s="87" t="s">
        <v>116</v>
      </c>
      <c r="C14" s="88">
        <v>2015</v>
      </c>
      <c r="D14" s="88">
        <v>10</v>
      </c>
      <c r="E14" s="47">
        <v>7379921</v>
      </c>
      <c r="F14" s="47">
        <f t="shared" si="0"/>
        <v>737992.1</v>
      </c>
      <c r="G14" s="70" t="s">
        <v>4</v>
      </c>
      <c r="H14" s="2"/>
    </row>
    <row r="15" spans="1:8" x14ac:dyDescent="0.25">
      <c r="A15" s="2"/>
      <c r="B15" s="87" t="s">
        <v>117</v>
      </c>
      <c r="C15" s="88">
        <v>2015</v>
      </c>
      <c r="D15" s="88">
        <v>10</v>
      </c>
      <c r="E15" s="47">
        <v>1368450</v>
      </c>
      <c r="F15" s="47">
        <f t="shared" si="0"/>
        <v>136845</v>
      </c>
      <c r="G15" s="70" t="s">
        <v>4</v>
      </c>
      <c r="H15" s="2"/>
    </row>
    <row r="16" spans="1:8" x14ac:dyDescent="0.25">
      <c r="A16" s="2"/>
      <c r="B16" s="87" t="s">
        <v>118</v>
      </c>
      <c r="C16" s="88">
        <v>2015</v>
      </c>
      <c r="D16" s="88">
        <v>20</v>
      </c>
      <c r="E16" s="47">
        <v>301566</v>
      </c>
      <c r="F16" s="47">
        <f t="shared" si="0"/>
        <v>15078.3</v>
      </c>
      <c r="G16" s="70" t="s">
        <v>4</v>
      </c>
      <c r="H16" s="2"/>
    </row>
    <row r="17" spans="1:8" x14ac:dyDescent="0.25">
      <c r="A17" s="2"/>
      <c r="B17" s="87" t="s">
        <v>119</v>
      </c>
      <c r="C17" s="88">
        <v>2015</v>
      </c>
      <c r="D17" s="88">
        <v>30</v>
      </c>
      <c r="E17" s="47">
        <v>1191834</v>
      </c>
      <c r="F17" s="47">
        <f t="shared" si="0"/>
        <v>39727.800000000003</v>
      </c>
      <c r="G17" s="70" t="s">
        <v>4</v>
      </c>
      <c r="H17" s="2"/>
    </row>
    <row r="18" spans="1:8" x14ac:dyDescent="0.25">
      <c r="A18" s="2"/>
      <c r="B18" s="87" t="s">
        <v>120</v>
      </c>
      <c r="C18" s="88">
        <v>2015</v>
      </c>
      <c r="D18" s="88">
        <v>30</v>
      </c>
      <c r="E18" s="47">
        <v>945826</v>
      </c>
      <c r="F18" s="47">
        <f t="shared" si="0"/>
        <v>31527.533333333333</v>
      </c>
      <c r="G18" s="70" t="s">
        <v>4</v>
      </c>
      <c r="H18" s="2"/>
    </row>
    <row r="19" spans="1:8" x14ac:dyDescent="0.25">
      <c r="A19" s="2"/>
      <c r="B19" s="87" t="s">
        <v>121</v>
      </c>
      <c r="C19" s="88">
        <v>2015</v>
      </c>
      <c r="D19" s="88">
        <v>25</v>
      </c>
      <c r="E19" s="47">
        <v>1443753</v>
      </c>
      <c r="F19" s="47">
        <f t="shared" si="0"/>
        <v>57750.12</v>
      </c>
      <c r="G19" s="70" t="s">
        <v>4</v>
      </c>
      <c r="H19" s="2"/>
    </row>
    <row r="20" spans="1:8" x14ac:dyDescent="0.25">
      <c r="A20" s="2"/>
      <c r="B20" s="87" t="s">
        <v>122</v>
      </c>
      <c r="C20" s="88">
        <v>2015</v>
      </c>
      <c r="D20" s="88">
        <v>50</v>
      </c>
      <c r="E20" s="47">
        <v>13097353</v>
      </c>
      <c r="F20" s="47">
        <f t="shared" si="0"/>
        <v>261947.06</v>
      </c>
      <c r="G20" s="70" t="s">
        <v>4</v>
      </c>
      <c r="H20" s="2"/>
    </row>
    <row r="21" spans="1:8" x14ac:dyDescent="0.25">
      <c r="A21" s="2"/>
      <c r="B21" s="87" t="s">
        <v>123</v>
      </c>
      <c r="C21" s="88">
        <v>2015</v>
      </c>
      <c r="D21" s="88">
        <v>25</v>
      </c>
      <c r="E21" s="47">
        <v>12682531</v>
      </c>
      <c r="F21" s="47">
        <f t="shared" si="0"/>
        <v>507301.24</v>
      </c>
      <c r="G21" s="70" t="s">
        <v>4</v>
      </c>
      <c r="H21" s="2"/>
    </row>
    <row r="22" spans="1:8" x14ac:dyDescent="0.25">
      <c r="A22" s="2"/>
      <c r="B22" s="87" t="s">
        <v>124</v>
      </c>
      <c r="C22" s="88">
        <v>2015</v>
      </c>
      <c r="D22" s="88">
        <v>50</v>
      </c>
      <c r="E22" s="47">
        <v>6341266</v>
      </c>
      <c r="F22" s="47">
        <f t="shared" si="0"/>
        <v>126825.32</v>
      </c>
      <c r="G22" s="70" t="s">
        <v>4</v>
      </c>
      <c r="H22" s="2"/>
    </row>
    <row r="23" spans="1:8" x14ac:dyDescent="0.25">
      <c r="A23" s="2"/>
      <c r="B23" s="87" t="s">
        <v>125</v>
      </c>
      <c r="C23" s="88">
        <v>2015</v>
      </c>
      <c r="D23" s="88">
        <v>50</v>
      </c>
      <c r="E23" s="47">
        <v>36647595</v>
      </c>
      <c r="F23" s="47">
        <f t="shared" si="0"/>
        <v>732951.9</v>
      </c>
      <c r="G23" s="70" t="s">
        <v>4</v>
      </c>
      <c r="H23" s="2"/>
    </row>
    <row r="24" spans="1:8" x14ac:dyDescent="0.25">
      <c r="A24" s="2"/>
      <c r="B24" s="87" t="s">
        <v>126</v>
      </c>
      <c r="C24" s="88">
        <v>2015</v>
      </c>
      <c r="D24" s="88">
        <v>20</v>
      </c>
      <c r="E24" s="47">
        <v>473187</v>
      </c>
      <c r="F24" s="47">
        <f t="shared" si="0"/>
        <v>23659.35</v>
      </c>
      <c r="G24" s="70" t="s">
        <v>4</v>
      </c>
      <c r="H24" s="2"/>
    </row>
    <row r="25" spans="1:8" x14ac:dyDescent="0.25">
      <c r="A25" s="2"/>
      <c r="B25" s="34" t="s">
        <v>127</v>
      </c>
      <c r="C25" s="35"/>
      <c r="D25" s="35"/>
      <c r="E25" s="36"/>
      <c r="F25" s="63">
        <f>SUM(F10:F24)</f>
        <v>5300583.9366666665</v>
      </c>
      <c r="G25" s="64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103757637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103487673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269964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604041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-1200000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1804041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5587177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11000000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-5412823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3307000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4570000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2015'!F25</f>
        <v>5300583.9366666665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2724167.8733333331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2018-08-10T12:34:16Z</dcterms:modified>
</cp:coreProperties>
</file>