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18" i="19"/>
  <c r="G19" i="19" s="1"/>
  <c r="E15" i="22" s="1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<sst xmlns="http://schemas.openxmlformats.org/spreadsheetml/2006/main" count="337" uniqueCount="160">
  <si>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</si>
  <si>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</si>
  <si>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</si>
  <si>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</si>
  <si>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</si>
  <si>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</si>
  <si>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</si>
  <si>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</si>
  <si>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</si>
  <si>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</si>
  <si>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</si>
  <si>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</si>
  <si>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</si>
  <si>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</si>
  <si>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</si>
  <si>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</si>
  <si>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</si>
  <si>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</si>
  <si>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</si>
  <si>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</si>
  <si>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</si>
  <si>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</si>
  <si>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</si>
  <si>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</si>
  <si>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</si>
  <si>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</si>
  <si>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</si>
  <si>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</si>
  <si>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</si>
  <si>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</si>
  <si>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</si>
  <si>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</si>
  <si>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</si>
  <si>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</si>
  <si>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</si>
  <si>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</si>
  <si>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</si>
  <si>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</si>
  <si>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</si>
  <si>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</si>
  <si>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</si>
  <si>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</si>
  <si>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</si>
  <si>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</si>
  <si>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</si>
  <si>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</si>
  <si>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</si>
  <si>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</si>
  <si>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</si>
  <si>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</si>
  <si>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</si>
  <si>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</si>
  <si>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</si>
  <si>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</si>
  <si>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</si>
  <si>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</si>
  <si>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</si>
  <si>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</si>
  <si>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</si>
  <si>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</si>
  <si>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</si>
  <si>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</si>
  <si>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</si>
  <si>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</si>
  <si>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</si>
  <si>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</si>
  <si>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</si>
  <si>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</si>
  <si>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</si>
  <si>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</si>
  <si>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</si>
  <si>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</si>
  <si>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</si>
  <si>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</si>
  <si>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</si>
  <si>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</si>
  <si>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</si>
  <si>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</si>
  <si>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</si>
  <si>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</si>
  <si>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</si>
  <si>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</si>
  <si>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</si>
  <si>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</si>
  <si>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</si>
  <si>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</si>
  <si>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</si>
  <si>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</si>
  <si>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</si>
  <si>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</si>
  <si>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</si>
  <si>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</si>
  <si>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</si>
  <si>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</si>
  <si>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</si>
  <si>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</si>
  <si>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</si>
  <si>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</si>
  <si>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</si>
  <si>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</si>
  <si>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</si>
  <si>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</si>
  <si>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</si>
  <si>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</si>
  <si>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</si>
  <si>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</si>
  <si>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</si>
  <si>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</si>
  <si>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</si>
  <si>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</si>
  <si>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</si>
  <si>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</si>
  <si>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</si>
  <si>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</si>
  <si>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</si>
  <si>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</si>
  <si>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</si>
  <si>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</si>
  <si>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</si>
  <si>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Ø 250 mm &lt; Ledningsnet ≤ Ø 500mm</t>
  </si>
  <si>
    <t>Ledningsnet ≤ Ø50 mm</t>
  </si>
  <si>
    <t>Ø 50mm &lt; Ledningsnet ≤ Ø110 mm</t>
  </si>
  <si>
    <t>Stik på ledningsnet, Konstruktioner</t>
  </si>
  <si>
    <t>Stik på ledningsnet, Mek./EL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</si>
  <si>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</si>
  <si>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</si>
  <si>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</si>
  <si>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</si>
  <si>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Afregningsmålere, mekaniske</t>
  </si>
  <si>
    <t>Køretøjer, små lastvogne (&lt; 3.500 kg.)</t>
  </si>
  <si>
    <t>Arbejdsplads</t>
  </si>
  <si>
    <t>Etageareal vandbehandlingsbygning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</si>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</sst>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154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48936106.313947164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13848724.767071715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17689389.852126047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21665038.009510335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157</v>
      </c>
      <c r="C13" s="41"/>
      <c r="D13" s="42"/>
      <c r="E13" s="31" t="s">
        <v>101</v>
      </c>
      <c r="F13" s="8" t="s">
        <v>4</v>
      </c>
      <c r="G13" s="32">
        <v>-675437.39555376093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156</v>
      </c>
      <c r="C14" s="41"/>
      <c r="D14" s="42"/>
      <c r="E14" s="31" t="s">
        <v>101</v>
      </c>
      <c r="F14" s="8" t="s">
        <v>4</v>
      </c>
      <c r="G14" s="32">
        <v>-447770.19477402832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-926426.44821649755</v>
      </c>
      <c r="F15" s="8" t="s">
        <v>4</v>
      </c>
      <c r="G15" s="33">
        <f>E15*(1+E30/100)</f>
        <v>-942638.91106028634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-130352.44973333483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-5241265.0866702646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140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-16212.462843788706</v>
      </c>
      <c r="F23" s="8" t="s">
        <v>4</v>
      </c>
      <c r="G23" s="32">
        <f>SUM(G10:G15,G18:G22)*$E$30/100</f>
        <v>894902.8572281003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-578593.65763438598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-133787.78875598396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-2760016.6216931217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47993467.402886875</v>
      </c>
      <c r="F27" s="29" t="s">
        <v>4</v>
      </c>
      <c r="G27" s="37">
        <f>SUM(G10:G26)</f>
        <v>43188193.38006103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147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148</v>
      </c>
      <c r="C31" s="72"/>
      <c r="D31" s="73"/>
      <c r="E31" s="38">
        <v>0.43565667437038613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149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13610540.311618391</v>
      </c>
      <c r="H9" s="17" t="s">
        <v>4</v>
      </c>
      <c r="I9" s="2"/>
    </row>
    <row r="10" spans="1:9" x14ac:dyDescent="0.25">
      <c r="A10" s="2"/>
      <c r="B10" s="79" t="s">
        <v>159</v>
      </c>
      <c r="C10" s="72"/>
      <c r="D10" s="72"/>
      <c r="E10" s="72"/>
      <c r="F10" s="73"/>
      <c r="G10" s="9">
        <v>238392.69158715633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17385149.731819209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21292420.648167405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52288110.691605002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132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133</v>
      </c>
      <c r="C11" s="72"/>
      <c r="D11" s="72"/>
      <c r="E11" s="45">
        <v>406359.94199999998</v>
      </c>
      <c r="F11" s="17" t="s">
        <v>4</v>
      </c>
      <c r="G11" s="9">
        <v>390548.14</v>
      </c>
      <c r="H11" s="17" t="s">
        <v>4</v>
      </c>
      <c r="I11" s="2"/>
    </row>
    <row r="12" spans="1:9" x14ac:dyDescent="0.25">
      <c r="A12" s="2"/>
      <c r="B12" s="71" t="s">
        <v>134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135</v>
      </c>
      <c r="C13" s="72"/>
      <c r="D13" s="72"/>
      <c r="E13" s="45">
        <v>16199.208199999999</v>
      </c>
      <c r="F13" s="17" t="s">
        <v>4</v>
      </c>
      <c r="G13" s="9">
        <v>65523.76</v>
      </c>
      <c r="H13" s="17" t="s">
        <v>4</v>
      </c>
      <c r="I13" s="2"/>
    </row>
    <row r="14" spans="1:9" x14ac:dyDescent="0.25">
      <c r="A14" s="2"/>
      <c r="B14" s="71" t="s">
        <v>136</v>
      </c>
      <c r="C14" s="72"/>
      <c r="D14" s="72"/>
      <c r="E14" s="45">
        <v>20602838.573599998</v>
      </c>
      <c r="F14" s="17" t="s">
        <v>4</v>
      </c>
      <c r="G14" s="9">
        <v>19658833</v>
      </c>
      <c r="H14" s="17" t="s">
        <v>4</v>
      </c>
      <c r="I14" s="2"/>
    </row>
    <row r="15" spans="1:9" x14ac:dyDescent="0.25">
      <c r="A15" s="2"/>
      <c r="B15" s="71" t="s">
        <v>137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138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139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-910492.82379999757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-926426.44821649755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-26978147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-18698097.134920634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-8280049.8650793657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-2760016.6216931217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85402.7</v>
      </c>
      <c r="F10" s="9">
        <f>E10/D10</f>
        <v>1138.7026666666666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2774732.24</v>
      </c>
      <c r="F11" s="9">
        <f t="shared" ref="F11:F31" si="0">E11/D11</f>
        <v>36996.429866666673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75</v>
      </c>
      <c r="E12" s="9">
        <v>52856.25</v>
      </c>
      <c r="F12" s="9">
        <f t="shared" si="0"/>
        <v>704.75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75</v>
      </c>
      <c r="E13" s="9">
        <v>1665739.11</v>
      </c>
      <c r="F13" s="9">
        <f t="shared" si="0"/>
        <v>22209.854800000001</v>
      </c>
      <c r="G13" s="17" t="s">
        <v>4</v>
      </c>
      <c r="H13" s="2"/>
    </row>
    <row r="14" spans="1:8" x14ac:dyDescent="0.25">
      <c r="A14" s="2"/>
      <c r="B14" s="46" t="s">
        <v>118</v>
      </c>
      <c r="C14" s="22">
        <v>2016</v>
      </c>
      <c r="D14" s="22">
        <v>75</v>
      </c>
      <c r="E14" s="9">
        <v>68538.84</v>
      </c>
      <c r="F14" s="9">
        <f t="shared" si="0"/>
        <v>913.85119999999995</v>
      </c>
      <c r="G14" s="17" t="s">
        <v>4</v>
      </c>
      <c r="H14" s="2"/>
    </row>
    <row r="15" spans="1:8" x14ac:dyDescent="0.25">
      <c r="A15" s="2"/>
      <c r="B15" s="46" t="s">
        <v>119</v>
      </c>
      <c r="C15" s="22">
        <v>2016</v>
      </c>
      <c r="D15" s="22">
        <v>75</v>
      </c>
      <c r="E15" s="9">
        <v>2223690.66</v>
      </c>
      <c r="F15" s="9">
        <f t="shared" si="0"/>
        <v>29649.2088</v>
      </c>
      <c r="G15" s="17" t="s">
        <v>4</v>
      </c>
      <c r="H15" s="2"/>
    </row>
    <row r="16" spans="1:8" x14ac:dyDescent="0.25">
      <c r="A16" s="2"/>
      <c r="B16" s="46" t="s">
        <v>122</v>
      </c>
      <c r="C16" s="22">
        <v>2016</v>
      </c>
      <c r="D16" s="22">
        <v>75</v>
      </c>
      <c r="E16" s="9">
        <v>383645.71</v>
      </c>
      <c r="F16" s="9">
        <f t="shared" si="0"/>
        <v>5115.2761333333337</v>
      </c>
      <c r="G16" s="17" t="s">
        <v>4</v>
      </c>
      <c r="H16" s="2"/>
    </row>
    <row r="17" spans="1:8" x14ac:dyDescent="0.25">
      <c r="A17" s="2"/>
      <c r="B17" s="46" t="s">
        <v>123</v>
      </c>
      <c r="C17" s="22">
        <v>2016</v>
      </c>
      <c r="D17" s="22">
        <v>75</v>
      </c>
      <c r="E17" s="9">
        <v>70236.320000000007</v>
      </c>
      <c r="F17" s="9">
        <f t="shared" si="0"/>
        <v>936.48426666666671</v>
      </c>
      <c r="G17" s="17" t="s">
        <v>4</v>
      </c>
      <c r="H17" s="2"/>
    </row>
    <row r="18" spans="1:8" x14ac:dyDescent="0.25">
      <c r="A18" s="2"/>
      <c r="B18" s="46" t="s">
        <v>124</v>
      </c>
      <c r="C18" s="22">
        <v>2016</v>
      </c>
      <c r="D18" s="22">
        <v>75</v>
      </c>
      <c r="E18" s="9">
        <v>459900.84</v>
      </c>
      <c r="F18" s="9">
        <f t="shared" si="0"/>
        <v>6132.0111999999999</v>
      </c>
      <c r="G18" s="17" t="s">
        <v>4</v>
      </c>
      <c r="H18" s="2"/>
    </row>
    <row r="19" spans="1:8" x14ac:dyDescent="0.25">
      <c r="A19" s="2"/>
      <c r="B19" s="46" t="s">
        <v>125</v>
      </c>
      <c r="C19" s="22">
        <v>2016</v>
      </c>
      <c r="D19" s="22">
        <v>75</v>
      </c>
      <c r="E19" s="9">
        <v>4461.46</v>
      </c>
      <c r="F19" s="9">
        <f t="shared" si="0"/>
        <v>59.486133333333335</v>
      </c>
      <c r="G19" s="17" t="s">
        <v>4</v>
      </c>
      <c r="H19" s="2"/>
    </row>
    <row r="20" spans="1:8" x14ac:dyDescent="0.25">
      <c r="A20" s="2"/>
      <c r="B20" s="46" t="s">
        <v>126</v>
      </c>
      <c r="C20" s="22">
        <v>2016</v>
      </c>
      <c r="D20" s="22">
        <v>75</v>
      </c>
      <c r="E20" s="9">
        <v>73824.44</v>
      </c>
      <c r="F20" s="9">
        <f t="shared" si="0"/>
        <v>984.32586666666668</v>
      </c>
      <c r="G20" s="17" t="s">
        <v>4</v>
      </c>
      <c r="H20" s="2"/>
    </row>
    <row r="21" spans="1:8" x14ac:dyDescent="0.25">
      <c r="A21" s="2"/>
      <c r="B21" s="46" t="s">
        <v>127</v>
      </c>
      <c r="C21" s="22">
        <v>2016</v>
      </c>
      <c r="D21" s="22">
        <v>75</v>
      </c>
      <c r="E21" s="9">
        <v>30790.7</v>
      </c>
      <c r="F21" s="9">
        <f t="shared" si="0"/>
        <v>410.54266666666666</v>
      </c>
      <c r="G21" s="17" t="s">
        <v>4</v>
      </c>
      <c r="H21" s="2"/>
    </row>
    <row r="22" spans="1:8" x14ac:dyDescent="0.25">
      <c r="A22" s="2"/>
      <c r="B22" s="46" t="s">
        <v>128</v>
      </c>
      <c r="C22" s="22">
        <v>2016</v>
      </c>
      <c r="D22" s="22">
        <v>8</v>
      </c>
      <c r="E22" s="9">
        <v>104673.44</v>
      </c>
      <c r="F22" s="9">
        <f t="shared" si="0"/>
        <v>13084.18</v>
      </c>
      <c r="G22" s="17" t="s">
        <v>4</v>
      </c>
      <c r="H22" s="2"/>
    </row>
    <row r="23" spans="1:8" x14ac:dyDescent="0.25">
      <c r="A23" s="2"/>
      <c r="B23" s="46" t="s">
        <v>129</v>
      </c>
      <c r="C23" s="22">
        <v>2016</v>
      </c>
      <c r="D23" s="22">
        <v>5</v>
      </c>
      <c r="E23" s="9">
        <v>523916.4</v>
      </c>
      <c r="F23" s="9">
        <f t="shared" si="0"/>
        <v>104783.28</v>
      </c>
      <c r="G23" s="17" t="s">
        <v>4</v>
      </c>
      <c r="H23" s="2"/>
    </row>
    <row r="24" spans="1:8" x14ac:dyDescent="0.25">
      <c r="A24" s="2"/>
      <c r="B24" s="46" t="s">
        <v>130</v>
      </c>
      <c r="C24" s="22">
        <v>2016</v>
      </c>
      <c r="D24" s="22">
        <v>5</v>
      </c>
      <c r="E24" s="9">
        <v>186407</v>
      </c>
      <c r="F24" s="9">
        <f t="shared" si="0"/>
        <v>37281.4</v>
      </c>
      <c r="G24" s="17" t="s">
        <v>4</v>
      </c>
      <c r="H24" s="2"/>
    </row>
    <row r="25" spans="1:8" x14ac:dyDescent="0.25">
      <c r="A25" s="2"/>
      <c r="B25" s="46" t="s">
        <v>131</v>
      </c>
      <c r="C25" s="22">
        <v>2016</v>
      </c>
      <c r="D25" s="22">
        <v>75</v>
      </c>
      <c r="E25" s="9">
        <v>1089358</v>
      </c>
      <c r="F25" s="9">
        <f t="shared" si="0"/>
        <v>14524.773333333333</v>
      </c>
      <c r="G25" s="17" t="s">
        <v>4</v>
      </c>
      <c r="H25" s="2"/>
    </row>
    <row r="26" spans="1:8" x14ac:dyDescent="0.25">
      <c r="A26" s="2"/>
      <c r="B26" s="46" t="s">
        <v>121</v>
      </c>
      <c r="C26" s="22">
        <v>2016</v>
      </c>
      <c r="D26" s="22">
        <v>75</v>
      </c>
      <c r="E26" s="9">
        <v>171748</v>
      </c>
      <c r="F26" s="9">
        <f t="shared" si="0"/>
        <v>2289.9733333333334</v>
      </c>
      <c r="G26" s="17" t="s">
        <v>4</v>
      </c>
      <c r="H26" s="2"/>
    </row>
    <row r="27" spans="1:8" x14ac:dyDescent="0.25">
      <c r="A27" s="2"/>
      <c r="B27" s="46" t="s">
        <v>118</v>
      </c>
      <c r="C27" s="22">
        <v>2016</v>
      </c>
      <c r="D27" s="22">
        <v>75</v>
      </c>
      <c r="E27" s="9">
        <v>332604</v>
      </c>
      <c r="F27" s="9">
        <f t="shared" si="0"/>
        <v>4434.72</v>
      </c>
      <c r="G27" s="17" t="s">
        <v>4</v>
      </c>
      <c r="H27" s="2"/>
    </row>
    <row r="28" spans="1:8" x14ac:dyDescent="0.25">
      <c r="A28" s="2"/>
      <c r="B28" s="46" t="s">
        <v>122</v>
      </c>
      <c r="C28" s="22">
        <v>2016</v>
      </c>
      <c r="D28" s="22">
        <v>75</v>
      </c>
      <c r="E28" s="9">
        <v>153356</v>
      </c>
      <c r="F28" s="9">
        <f t="shared" si="0"/>
        <v>2044.7466666666667</v>
      </c>
      <c r="G28" s="17" t="s">
        <v>4</v>
      </c>
      <c r="H28" s="2"/>
    </row>
    <row r="29" spans="1:8" x14ac:dyDescent="0.25">
      <c r="A29" s="2"/>
      <c r="B29" s="46" t="s">
        <v>124</v>
      </c>
      <c r="C29" s="22">
        <v>2016</v>
      </c>
      <c r="D29" s="22">
        <v>75</v>
      </c>
      <c r="E29" s="9">
        <v>197396</v>
      </c>
      <c r="F29" s="9">
        <f t="shared" si="0"/>
        <v>2631.9466666666667</v>
      </c>
      <c r="G29" s="17" t="s">
        <v>4</v>
      </c>
      <c r="H29" s="2"/>
    </row>
    <row r="30" spans="1:8" x14ac:dyDescent="0.25">
      <c r="A30" s="2"/>
      <c r="B30" s="46" t="s">
        <v>125</v>
      </c>
      <c r="C30" s="22">
        <v>2016</v>
      </c>
      <c r="D30" s="22">
        <v>75</v>
      </c>
      <c r="E30" s="9">
        <v>30864</v>
      </c>
      <c r="F30" s="9">
        <f t="shared" si="0"/>
        <v>411.52</v>
      </c>
      <c r="G30" s="17" t="s">
        <v>4</v>
      </c>
      <c r="H30" s="2"/>
    </row>
    <row r="31" spans="1:8" x14ac:dyDescent="0.25">
      <c r="A31" s="2"/>
      <c r="B31" s="46" t="s">
        <v>126</v>
      </c>
      <c r="C31" s="22">
        <v>2016</v>
      </c>
      <c r="D31" s="22">
        <v>75</v>
      </c>
      <c r="E31" s="9">
        <v>388238</v>
      </c>
      <c r="F31" s="9">
        <f t="shared" si="0"/>
        <v>5176.5066666666671</v>
      </c>
      <c r="G31" s="17" t="s">
        <v>4</v>
      </c>
      <c r="H31" s="2"/>
    </row>
    <row r="32" spans="1:8" x14ac:dyDescent="0.25">
      <c r="A32" s="2"/>
      <c r="B32" s="83" t="s">
        <v>54</v>
      </c>
      <c r="C32" s="84"/>
      <c r="D32" s="84"/>
      <c r="E32" s="85"/>
      <c r="F32" s="15">
        <f>SUM(F10:F31)</f>
        <v>291913.97026666661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150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20326604.899999999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20382500</v>
      </c>
      <c r="H10" s="17" t="s">
        <v>4</v>
      </c>
      <c r="I10" s="2"/>
    </row>
    <row r="11" spans="1:9" x14ac:dyDescent="0.25">
      <c r="A11" s="2"/>
      <c r="B11" s="83" t="s">
        <v>151</v>
      </c>
      <c r="C11" s="84"/>
      <c r="D11" s="84"/>
      <c r="E11" s="84"/>
      <c r="F11" s="85"/>
      <c r="G11" s="15">
        <f>G9-G10</f>
        <v>-55895.10000000149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152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-557332.31999999995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-270000</v>
      </c>
      <c r="H16" s="17" t="s">
        <v>4</v>
      </c>
      <c r="I16" s="2"/>
    </row>
    <row r="17" spans="1:9" x14ac:dyDescent="0.25">
      <c r="A17" s="2"/>
      <c r="B17" s="83" t="s">
        <v>152</v>
      </c>
      <c r="C17" s="84"/>
      <c r="D17" s="84"/>
      <c r="E17" s="84"/>
      <c r="F17" s="85"/>
      <c r="G17" s="15">
        <f>G15-G16</f>
        <v>-287332.31999999995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153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140961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50000</v>
      </c>
      <c r="H22" s="17" t="s">
        <v>4</v>
      </c>
      <c r="I22" s="2"/>
    </row>
    <row r="23" spans="1:9" x14ac:dyDescent="0.25">
      <c r="A23" s="2"/>
      <c r="B23" s="83" t="s">
        <v>153</v>
      </c>
      <c r="C23" s="84"/>
      <c r="D23" s="84"/>
      <c r="E23" s="84"/>
      <c r="F23" s="85"/>
      <c r="G23" s="15">
        <f>G21-G22</f>
        <v>90961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2016'!F32</f>
        <v>291913.97026666661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170000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121913.97026666661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48438808.956663072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14057493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1785735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-358496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679333.33333333337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16164065.333333334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3547621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3075000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6622621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-11072380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-4328901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-15401281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7385405.3333333358</v>
      </c>
      <c r="F28" s="20" t="s">
        <v>4</v>
      </c>
      <c r="G28" s="1">
        <f>IF(E28&lt;0,0,-E28)</f>
        <v>-7385405.3333333358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45740716.600000001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553952.11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46294668.710000001</v>
      </c>
      <c r="F35" s="20" t="s">
        <v>4</v>
      </c>
      <c r="G35" s="12">
        <f>-E35</f>
        <v>-46294668.710000001</v>
      </c>
      <c r="H35" s="20" t="s">
        <v>4</v>
      </c>
      <c r="I35" s="2"/>
    </row>
    <row r="36" spans="1:9" x14ac:dyDescent="0.25">
      <c r="A36" s="2"/>
      <c r="B36" s="83" t="s">
        <v>146</v>
      </c>
      <c r="C36" s="84"/>
      <c r="D36" s="84"/>
      <c r="E36" s="84"/>
      <c r="F36" s="85"/>
      <c r="G36" s="15">
        <f>$G$9+$G$28+$G$30+$G$35</f>
        <v>-5241265.0866702646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144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145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140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158</v>
      </c>
      <c r="C16" s="77"/>
      <c r="D16" s="77"/>
      <c r="E16" s="78"/>
      <c r="F16" s="90" t="s">
        <v>141</v>
      </c>
      <c r="G16" s="90"/>
      <c r="H16" s="2"/>
    </row>
    <row r="17" spans="1:8" x14ac:dyDescent="0.25">
      <c r="A17" s="2"/>
      <c r="B17" s="71" t="s">
        <v>155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142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143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2018-08-10T08:59:18Z</dcterms:modified>
</cp:coreProperties>
</file>