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14" i="11" l="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4" i="22" l="1"/>
  <c r="G18" i="19"/>
  <c r="G19" i="19" s="1"/>
  <c r="E15" i="22" s="1"/>
  <c r="G15" i="22" l="1"/>
  <c r="E23" i="22"/>
  <c r="E27" i="22" s="1"/>
  <c r="E15" i="13"/>
  <c r="F11" i="11"/>
  <c r="F15" i="11"/>
  <c r="G23" i="22" l="1"/>
  <c r="G30" i="13"/>
  <c r="E35" i="13" l="1"/>
  <c r="G35" i="13" s="1"/>
  <c r="E27" i="13"/>
  <c r="E19" i="13"/>
  <c r="G11" i="12"/>
  <c r="G23" i="12"/>
  <c r="G17" i="12"/>
  <c r="F10" i="11"/>
  <c r="F16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<sst xmlns="http://schemas.openxmlformats.org/spreadsheetml/2006/main" count="305" uniqueCount="152">
  <si>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</si>
  <si>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</si>
  <si>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</si>
  <si>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</si>
  <si>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</si>
  <si>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</si>
  <si>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</si>
  <si>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</si>
  <si>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</si>
  <si>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</si>
  <si>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</si>
  <si>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</si>
  <si>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</si>
  <si>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</si>
  <si>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</si>
  <si>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</si>
  <si>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</si>
  <si>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</si>
  <si>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</si>
  <si>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</si>
  <si>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</si>
  <si>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</si>
  <si>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</si>
  <si>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</si>
  <si>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</si>
  <si>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</si>
  <si>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</si>
  <si>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</si>
  <si>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</si>
  <si>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</si>
  <si>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</si>
  <si>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</si>
  <si>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</si>
  <si>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</si>
  <si>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</si>
  <si>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</si>
  <si>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</si>
  <si>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</si>
  <si>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</si>
  <si>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</si>
  <si>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</si>
  <si>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</si>
  <si>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</si>
  <si>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</si>
  <si>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</si>
  <si>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</si>
  <si>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</si>
  <si>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</si>
  <si>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</si>
  <si>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</si>
  <si>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</si>
  <si>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</si>
  <si>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</si>
  <si>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</si>
  <si>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</si>
  <si>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</si>
  <si>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</si>
  <si>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</si>
  <si>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</si>
  <si>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</si>
  <si>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</si>
  <si>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</si>
  <si>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</si>
  <si>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</si>
  <si>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</si>
  <si>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</si>
  <si>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</si>
  <si>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</si>
  <si>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</si>
  <si>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</si>
  <si>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</si>
  <si>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</si>
  <si>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</si>
  <si>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</si>
  <si>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</si>
  <si>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</si>
  <si>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</si>
  <si>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</si>
  <si>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</si>
  <si>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</si>
  <si>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</si>
  <si>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</si>
  <si>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</si>
  <si>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</si>
  <si>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</si>
  <si>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</si>
  <si>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</si>
  <si>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</si>
  <si>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</si>
  <si>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</si>
  <si>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</si>
  <si>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</si>
  <si>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</si>
  <si>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</si>
  <si>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</si>
  <si>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</si>
  <si>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</si>
  <si>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</si>
  <si>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</si>
  <si>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</si>
  <si>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</si>
  <si>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</si>
  <si>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</si>
  <si>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</si>
  <si>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</si>
  <si>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</si>
  <si>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</si>
  <si>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</si>
  <si>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</si>
  <si>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</si>
  <si>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</si>
  <si>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</si>
  <si>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</si>
  <si>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</si>
  <si>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</si>
  <si>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</si>
  <si>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</si>
  <si>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</si>
  <si>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 50mm &lt; Ledningsnet ≤ Ø110 mm</t>
  </si>
  <si>
    <t>Ø110 mm &lt; Ledningsnet ≤ Ø 250 mm</t>
  </si>
  <si>
    <t>Ø 250 mm &lt; Ledningsnet ≤ Ø 500mm</t>
  </si>
  <si>
    <t>Ledningsnet &gt; Ø 500 mm</t>
  </si>
  <si>
    <t>Inspektionsbrønd, Konstruktioner</t>
  </si>
  <si>
    <t>SRO-brønd/kvarterbrønd/sektionsbrønd,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</si>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</sst>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146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23718981.585172374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9201287.7987106256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6013252.0659049489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10740922.087117966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149</v>
      </c>
      <c r="C13" s="41"/>
      <c r="D13" s="42"/>
      <c r="E13" s="31" t="s">
        <v>101</v>
      </c>
      <c r="F13" s="8" t="s">
        <v>4</v>
      </c>
      <c r="G13" s="32">
        <v>-550021.57756836782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148</v>
      </c>
      <c r="C14" s="41"/>
      <c r="D14" s="42"/>
      <c r="E14" s="31" t="s">
        <v>101</v>
      </c>
      <c r="F14" s="8" t="s">
        <v>4</v>
      </c>
      <c r="G14" s="32">
        <v>-296047.71918733278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-810576.56182800059</v>
      </c>
      <c r="F15" s="8" t="s">
        <v>4</v>
      </c>
      <c r="G15" s="33">
        <f>E15*(1+E30/100)</f>
        <v>-824761.65165999066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-791001.10666666669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-583233.64733065665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132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-14185.08983199001</v>
      </c>
      <c r="F23" s="8" t="s">
        <v>4</v>
      </c>
      <c r="G23" s="32">
        <f>SUM(G10:G15,G18:G22)*$E$30/100</f>
        <v>424981.04255806236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-279018.68858354259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-187900.35374112916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-1186748.2072310403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22894219.933512382</v>
      </c>
      <c r="F27" s="29" t="s">
        <v>4</v>
      </c>
      <c r="G27" s="37">
        <f>SUM(G10:G26)</f>
        <v>21681710.042322878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139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140</v>
      </c>
      <c r="C31" s="72"/>
      <c r="D31" s="73"/>
      <c r="E31" s="38">
        <v>1.286499168883551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141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9043034.6916074939</v>
      </c>
      <c r="H9" s="17" t="s">
        <v>4</v>
      </c>
      <c r="I9" s="2"/>
    </row>
    <row r="10" spans="1:9" x14ac:dyDescent="0.25">
      <c r="A10" s="2"/>
      <c r="B10" s="79" t="s">
        <v>151</v>
      </c>
      <c r="C10" s="72"/>
      <c r="D10" s="72"/>
      <c r="E10" s="72"/>
      <c r="F10" s="73"/>
      <c r="G10" s="9">
        <v>14404.072803221294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5909830.0402014237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10556188.78340832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25509053.515217237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124</v>
      </c>
      <c r="C10" s="72"/>
      <c r="D10" s="72"/>
      <c r="E10" s="45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71" t="s">
        <v>125</v>
      </c>
      <c r="C11" s="72"/>
      <c r="D11" s="72"/>
      <c r="E11" s="45">
        <v>34064.0628</v>
      </c>
      <c r="F11" s="17" t="s">
        <v>4</v>
      </c>
      <c r="G11" s="9">
        <v>18050</v>
      </c>
      <c r="H11" s="17" t="s">
        <v>4</v>
      </c>
      <c r="I11" s="2"/>
    </row>
    <row r="12" spans="1:9" x14ac:dyDescent="0.25">
      <c r="A12" s="2"/>
      <c r="B12" s="71" t="s">
        <v>126</v>
      </c>
      <c r="C12" s="72"/>
      <c r="D12" s="72"/>
      <c r="E12" s="45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71" t="s">
        <v>127</v>
      </c>
      <c r="C13" s="72"/>
      <c r="D13" s="72"/>
      <c r="E13" s="45">
        <v>32399.4126</v>
      </c>
      <c r="F13" s="17" t="s">
        <v>4</v>
      </c>
      <c r="G13" s="9">
        <v>47729</v>
      </c>
      <c r="H13" s="17" t="s">
        <v>4</v>
      </c>
      <c r="I13" s="2"/>
    </row>
    <row r="14" spans="1:9" x14ac:dyDescent="0.25">
      <c r="A14" s="2"/>
      <c r="B14" s="71" t="s">
        <v>128</v>
      </c>
      <c r="C14" s="72"/>
      <c r="D14" s="72"/>
      <c r="E14" s="45">
        <v>10357342.9662</v>
      </c>
      <c r="F14" s="17" t="s">
        <v>4</v>
      </c>
      <c r="G14" s="9">
        <v>9561392</v>
      </c>
      <c r="H14" s="17" t="s">
        <v>4</v>
      </c>
      <c r="I14" s="2"/>
    </row>
    <row r="15" spans="1:9" x14ac:dyDescent="0.25">
      <c r="A15" s="2"/>
      <c r="B15" s="71" t="s">
        <v>129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130</v>
      </c>
      <c r="C16" s="72"/>
      <c r="D16" s="72"/>
      <c r="E16" s="45">
        <v>0</v>
      </c>
      <c r="F16" s="17" t="s">
        <v>4</v>
      </c>
      <c r="G16" s="9">
        <v>0</v>
      </c>
      <c r="H16" s="17" t="s">
        <v>4</v>
      </c>
      <c r="I16" s="2"/>
    </row>
    <row r="17" spans="1:9" x14ac:dyDescent="0.25">
      <c r="A17" s="2"/>
      <c r="B17" s="71" t="s">
        <v>131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-796635.44160000049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-810576.56182800059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-11314293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-7754048.3783068787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-3560244.6216931213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3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-1186748.2072310403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x14ac:dyDescent="0.25">
      <c r="A10" s="2"/>
      <c r="B10" s="46" t="s">
        <v>118</v>
      </c>
      <c r="C10" s="22">
        <v>2016</v>
      </c>
      <c r="D10" s="22">
        <v>75</v>
      </c>
      <c r="E10" s="9">
        <v>1768904</v>
      </c>
      <c r="F10" s="9">
        <f>E10/D10</f>
        <v>23585.386666666665</v>
      </c>
      <c r="G10" s="17" t="s">
        <v>4</v>
      </c>
      <c r="H10" s="2"/>
    </row>
    <row r="11" spans="1:8" x14ac:dyDescent="0.25">
      <c r="A11" s="2"/>
      <c r="B11" s="46" t="s">
        <v>119</v>
      </c>
      <c r="C11" s="22">
        <v>2016</v>
      </c>
      <c r="D11" s="22">
        <v>75</v>
      </c>
      <c r="E11" s="9">
        <v>2072030</v>
      </c>
      <c r="F11" s="9">
        <f t="shared" ref="F11:F15" si="0">E11/D11</f>
        <v>27627.066666666666</v>
      </c>
      <c r="G11" s="17" t="s">
        <v>4</v>
      </c>
      <c r="H11" s="2"/>
    </row>
    <row r="12" spans="1:8" x14ac:dyDescent="0.25">
      <c r="A12" s="2"/>
      <c r="B12" s="46" t="s">
        <v>120</v>
      </c>
      <c r="C12" s="22">
        <v>2016</v>
      </c>
      <c r="D12" s="22">
        <v>75</v>
      </c>
      <c r="E12" s="9">
        <v>1926274</v>
      </c>
      <c r="F12" s="9">
        <f t="shared" si="0"/>
        <v>25683.653333333332</v>
      </c>
      <c r="G12" s="17" t="s">
        <v>4</v>
      </c>
      <c r="H12" s="2"/>
    </row>
    <row r="13" spans="1:8" x14ac:dyDescent="0.25">
      <c r="A13" s="2"/>
      <c r="B13" s="46" t="s">
        <v>121</v>
      </c>
      <c r="C13" s="22">
        <v>2016</v>
      </c>
      <c r="D13" s="22">
        <v>75</v>
      </c>
      <c r="E13" s="9">
        <v>3255833</v>
      </c>
      <c r="F13" s="9">
        <f t="shared" si="0"/>
        <v>43411.106666666667</v>
      </c>
      <c r="G13" s="17" t="s">
        <v>4</v>
      </c>
      <c r="H13" s="2"/>
    </row>
    <row r="14" spans="1:8" x14ac:dyDescent="0.25">
      <c r="A14" s="2"/>
      <c r="B14" s="46" t="s">
        <v>122</v>
      </c>
      <c r="C14" s="22">
        <v>2016</v>
      </c>
      <c r="D14" s="22">
        <v>50</v>
      </c>
      <c r="E14" s="9">
        <v>485704</v>
      </c>
      <c r="F14" s="9">
        <f t="shared" si="0"/>
        <v>9714.08</v>
      </c>
      <c r="G14" s="17" t="s">
        <v>4</v>
      </c>
      <c r="H14" s="2"/>
    </row>
    <row r="15" spans="1:8" x14ac:dyDescent="0.25">
      <c r="A15" s="2"/>
      <c r="B15" s="46" t="s">
        <v>123</v>
      </c>
      <c r="C15" s="22">
        <v>2016</v>
      </c>
      <c r="D15" s="22">
        <v>10</v>
      </c>
      <c r="E15" s="9">
        <v>126466</v>
      </c>
      <c r="F15" s="9">
        <f t="shared" si="0"/>
        <v>12646.6</v>
      </c>
      <c r="G15" s="17" t="s">
        <v>4</v>
      </c>
      <c r="H15" s="2"/>
    </row>
    <row r="16" spans="1:8" x14ac:dyDescent="0.25">
      <c r="A16" s="2"/>
      <c r="B16" s="83" t="s">
        <v>54</v>
      </c>
      <c r="C16" s="84"/>
      <c r="D16" s="84"/>
      <c r="E16" s="85"/>
      <c r="F16" s="15">
        <f>SUM(F10:F15)</f>
        <v>142667.89333333331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142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9767671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10595205</v>
      </c>
      <c r="H10" s="17" t="s">
        <v>4</v>
      </c>
      <c r="I10" s="2"/>
    </row>
    <row r="11" spans="1:9" x14ac:dyDescent="0.25">
      <c r="A11" s="2"/>
      <c r="B11" s="83" t="s">
        <v>143</v>
      </c>
      <c r="C11" s="84"/>
      <c r="D11" s="84"/>
      <c r="E11" s="84"/>
      <c r="F11" s="85"/>
      <c r="G11" s="15">
        <f>G9-G10</f>
        <v>-827534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144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221579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283671</v>
      </c>
      <c r="H16" s="17" t="s">
        <v>4</v>
      </c>
      <c r="I16" s="2"/>
    </row>
    <row r="17" spans="1:9" x14ac:dyDescent="0.25">
      <c r="A17" s="2"/>
      <c r="B17" s="83" t="s">
        <v>144</v>
      </c>
      <c r="C17" s="84"/>
      <c r="D17" s="84"/>
      <c r="E17" s="84"/>
      <c r="F17" s="85"/>
      <c r="G17" s="15">
        <f>G15-G16</f>
        <v>-62092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145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31457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6500</v>
      </c>
      <c r="H22" s="17" t="s">
        <v>4</v>
      </c>
      <c r="I22" s="2"/>
    </row>
    <row r="23" spans="1:9" x14ac:dyDescent="0.25">
      <c r="A23" s="2"/>
      <c r="B23" s="83" t="s">
        <v>145</v>
      </c>
      <c r="C23" s="84"/>
      <c r="D23" s="84"/>
      <c r="E23" s="84"/>
      <c r="F23" s="85"/>
      <c r="G23" s="15">
        <f>G21-G22</f>
        <v>24957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2016'!F16</f>
        <v>142667.89333333331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69000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73667.893333333312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23732518.352669343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4245018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612018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38064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165750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5060850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971244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547200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1518444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-382172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-9635211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-156801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-182060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-10356244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-3776950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22179666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2136086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24315752</v>
      </c>
      <c r="F35" s="20" t="s">
        <v>4</v>
      </c>
      <c r="G35" s="12">
        <f>-E35</f>
        <v>-24315752</v>
      </c>
      <c r="H35" s="20" t="s">
        <v>4</v>
      </c>
      <c r="I35" s="2"/>
    </row>
    <row r="36" spans="1:9" x14ac:dyDescent="0.25">
      <c r="A36" s="2"/>
      <c r="B36" s="83" t="s">
        <v>138</v>
      </c>
      <c r="C36" s="84"/>
      <c r="D36" s="84"/>
      <c r="E36" s="84"/>
      <c r="F36" s="85"/>
      <c r="G36" s="15">
        <f>$G$9+$G$28+$G$30+$G$35</f>
        <v>-583233.64733065665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136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137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132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150</v>
      </c>
      <c r="C16" s="77"/>
      <c r="D16" s="77"/>
      <c r="E16" s="78"/>
      <c r="F16" s="90" t="s">
        <v>133</v>
      </c>
      <c r="G16" s="90"/>
      <c r="H16" s="2"/>
    </row>
    <row r="17" spans="1:8" x14ac:dyDescent="0.25">
      <c r="A17" s="2"/>
      <c r="B17" s="71" t="s">
        <v>147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134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135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2018-08-10T08:59:59Z</dcterms:modified>
</cp:coreProperties>
</file>