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850" yWindow="15" windowWidth="20550" windowHeight="108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1" i="8" l="1"/>
  <c r="G13" i="8" s="1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F16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<sst xmlns="http://schemas.openxmlformats.org/spreadsheetml/2006/main" count="242" uniqueCount="123">
  <si>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</si>
  <si>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</si>
  <si>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</si>
  <si>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</si>
  <si>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</si>
  <si>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</si>
  <si>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</si>
  <si>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</si>
  <si>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</si>
  <si>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</si>
  <si>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</si>
  <si>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</si>
  <si>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</si>
  <si>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</si>
  <si>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</si>
  <si>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</si>
  <si>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</si>
  <si>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</si>
  <si>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</si>
  <si>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</si>
  <si>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</si>
  <si>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</si>
  <si>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</si>
  <si>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</si>
  <si>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</si>
  <si>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</si>
  <si>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</si>
  <si>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</si>
  <si>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</si>
  <si>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</si>
  <si>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</si>
  <si>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</si>
  <si>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</si>
  <si>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</si>
  <si>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</si>
  <si>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</si>
  <si>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</si>
  <si>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</si>
  <si>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</si>
  <si>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</si>
  <si>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</si>
  <si>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</si>
  <si>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</si>
  <si>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</si>
  <si>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</si>
  <si>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</si>
  <si>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</si>
  <si>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</si>
  <si>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</si>
  <si>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</si>
  <si>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</si>
  <si>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</si>
  <si>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</si>
  <si>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</si>
  <si>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</si>
  <si>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</si>
  <si>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</si>
  <si>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</si>
  <si>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</si>
  <si>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</si>
  <si>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</si>
  <si>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</si>
  <si>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</si>
  <si>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</si>
  <si>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</si>
  <si>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</si>
  <si>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</si>
  <si>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</si>
  <si>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</si>
  <si>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</si>
  <si>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</si>
  <si>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</si>
  <si>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</si>
  <si>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</si>
  <si>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</si>
  <si>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</si>
  <si>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</si>
  <si>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</si>
  <si>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</si>
  <si>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</si>
  <si>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</si>
  <si>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</si>
  <si>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</si>
  <si>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</si>
  <si>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</si>
  <si>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</si>
  <si>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</si>
  <si>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</si>
  <si>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</si>
  <si>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</si>
  <si>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</si>
  <si>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</si>
  <si>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</si>
  <si>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</si>
  <si>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</si>
  <si>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</si>
  <si>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</si>
  <si>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</si>
  <si>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</si>
  <si>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</si>
  <si>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</si>
  <si>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</si>
  <si>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</si>
  <si>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</si>
  <si>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</si>
  <si>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</si>
  <si>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</si>
  <si>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</si>
  <si>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</si>
  <si>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</si>
  <si>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</si>
  <si>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</si>
  <si>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</si>
  <si>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</si>
  <si>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Ø110 mm &lt; Ledningsnet ≤ Ø 250 mm</t>
  </si>
  <si>
    <t>Køretøjer, små lastvogne (&lt; 3.500 kg.)</t>
  </si>
  <si>
    <t>Instrumenter (flowmåler+tryk transducer+alarmer)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</si>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</sst>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110750562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36360972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5723559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-625174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1965383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43424740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3456034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208870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3664904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-1213794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-14105224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-42048109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-96365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-57463492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-10373848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118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119</v>
      </c>
      <c r="C32" s="38"/>
      <c r="D32" s="39"/>
      <c r="E32" s="47">
        <v>98845895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2229921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101075816</v>
      </c>
      <c r="F35" s="78" t="s">
        <v>4</v>
      </c>
      <c r="G35" s="57">
        <f>-E35</f>
        <v>-101075816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9674746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121788688.96290492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46044747.025849774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953173.78009186196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989770.41322021466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119845744.76959284</v>
      </c>
      <c r="F13" s="58" t="s">
        <v>4</v>
      </c>
      <c r="G13" s="57">
        <f>E13</f>
        <v>119845744.76959284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3402692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-72199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-1381380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-1594116.6118666667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354996.3881333333</v>
      </c>
      <c r="F21" s="58" t="s">
        <v>4</v>
      </c>
      <c r="G21" s="57">
        <f>E21</f>
        <v>354996.3881333333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9674746</v>
      </c>
      <c r="F23" s="58" t="s">
        <v>4</v>
      </c>
      <c r="G23" s="57">
        <f>E23</f>
        <v>9674746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129875487.15772617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855468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119845744.76959284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26665158.948110331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47121029.874708749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46044747.025849774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1522040.9585738289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eff.krav'!G10*(1-'Fane 5. Generelt eff.krav'!G10/100))*1.0127*'Fane 4. Individuelt eff.krav'!$G$12/100</f>
        <v>940433.4949272254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987132.86097172659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119440219.37226771</v>
      </c>
      <c r="F16" s="58" t="s">
        <v>4</v>
      </c>
      <c r="G16" s="57">
        <f>E16</f>
        <v>119440219.37226771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119440219.37226771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85546875" style="3" bestFit="1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27568857.026881915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48175084.910173222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46044747.025849774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121788688.96290492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75743941.937055141</v>
      </c>
      <c r="H9" s="70" t="s">
        <v>4</v>
      </c>
      <c r="I9" s="2"/>
    </row>
    <row r="10" spans="1:9" x14ac:dyDescent="0.25">
      <c r="A10" s="2"/>
      <c r="B10" s="67" t="s">
        <v>121</v>
      </c>
      <c r="C10" s="68"/>
      <c r="D10" s="68"/>
      <c r="E10" s="68"/>
      <c r="F10" s="69"/>
      <c r="G10" s="47">
        <v>1158787.2855987998</v>
      </c>
      <c r="H10" s="70" t="s">
        <v>4</v>
      </c>
      <c r="I10" s="2"/>
    </row>
    <row r="11" spans="1:9" x14ac:dyDescent="0.25">
      <c r="A11" s="2"/>
      <c r="B11" s="67" t="s">
        <v>122</v>
      </c>
      <c r="C11" s="68"/>
      <c r="D11" s="68"/>
      <c r="E11" s="68"/>
      <c r="F11" s="69"/>
      <c r="G11" s="47">
        <f>G9-G10</f>
        <v>74585154.651456341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1.27796715652885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953173.78009186196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5">
    <mergeCell ref="B3:H4"/>
    <mergeCell ref="B8:H8"/>
    <mergeCell ref="B13:F13"/>
    <mergeCell ref="B12:F12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27568857.026881915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551377.14053763833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48175084.910173222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438393.27268257632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989770.41322021466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-8431000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-8431000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2898026.69</v>
      </c>
      <c r="F10" s="47">
        <f>E10/D10</f>
        <v>289802.66899999999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10481778.380000001</v>
      </c>
      <c r="F11" s="47">
        <f t="shared" ref="F11:F15" si="0">E11/D11</f>
        <v>139757.04506666667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5</v>
      </c>
      <c r="E12" s="47">
        <v>204291</v>
      </c>
      <c r="F12" s="47">
        <f t="shared" si="0"/>
        <v>40858.199999999997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10</v>
      </c>
      <c r="E13" s="47">
        <v>387893.76000000001</v>
      </c>
      <c r="F13" s="47">
        <f t="shared" si="0"/>
        <v>38789.376000000004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10</v>
      </c>
      <c r="E14" s="47">
        <v>45124.68</v>
      </c>
      <c r="F14" s="47">
        <f t="shared" si="0"/>
        <v>4512.4679999999998</v>
      </c>
      <c r="G14" s="70" t="s">
        <v>4</v>
      </c>
      <c r="H14" s="2"/>
    </row>
    <row r="15" spans="1:8" x14ac:dyDescent="0.25">
      <c r="A15" s="2"/>
      <c r="B15" s="86" t="s">
        <v>116</v>
      </c>
      <c r="C15" s="87">
        <v>2015</v>
      </c>
      <c r="D15" s="87">
        <v>10</v>
      </c>
      <c r="E15" s="47">
        <v>88109.36</v>
      </c>
      <c r="F15" s="47">
        <f t="shared" si="0"/>
        <v>8810.9359999999997</v>
      </c>
      <c r="G15" s="70" t="s">
        <v>4</v>
      </c>
      <c r="H15" s="2"/>
    </row>
    <row r="16" spans="1:8" x14ac:dyDescent="0.25">
      <c r="A16" s="2"/>
      <c r="B16" s="34" t="s">
        <v>117</v>
      </c>
      <c r="C16" s="35"/>
      <c r="D16" s="35"/>
      <c r="E16" s="36"/>
      <c r="F16" s="63">
        <f>SUM(F10:F15)</f>
        <v>522530.69406666665</v>
      </c>
      <c r="G16" s="64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45909547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42506855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3402692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485779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557978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-72199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668620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2050000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-1381380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775833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1863345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2015'!F16</f>
        <v>522530.69406666665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-1594116.6118666667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2018-08-24T06:01:31Z</dcterms:modified>
</cp:coreProperties>
</file>