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2" i="11" l="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G17" i="12"/>
  <c r="E18" i="2" s="1"/>
  <c r="F11" i="11"/>
  <c r="F12" i="11"/>
  <c r="F13" i="11"/>
  <c r="F14" i="11"/>
  <c r="F23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9" i="2"/>
  <c r="E17" i="2"/>
  <c r="E11" i="4" l="1"/>
  <c r="E15" i="4"/>
  <c r="E9" i="2"/>
  <c r="G9" i="8"/>
  <c r="E11" i="2" s="1"/>
  <c r="E10" i="4"/>
  <c r="F24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<sst xmlns="http://schemas.openxmlformats.org/spreadsheetml/2006/main" count="258" uniqueCount="129">
  <si>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</si>
  <si>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</si>
  <si>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</si>
  <si>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</si>
  <si>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</si>
  <si>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</si>
  <si>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</si>
  <si>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</si>
  <si>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</si>
  <si>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</si>
  <si>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</si>
  <si>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</si>
  <si>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</si>
  <si>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</si>
  <si>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</si>
  <si>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</si>
  <si>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</si>
  <si>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</si>
  <si>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</si>
  <si>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</si>
  <si>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</si>
  <si>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</si>
  <si>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</si>
  <si>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</si>
  <si>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</si>
  <si>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</si>
  <si>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</si>
  <si>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</si>
  <si>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</si>
  <si>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</si>
  <si>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</si>
  <si>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</si>
  <si>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</si>
  <si>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</si>
  <si>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</si>
  <si>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</si>
  <si>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</si>
  <si>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</si>
  <si>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</si>
  <si>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</si>
  <si>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</si>
  <si>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</si>
  <si>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</si>
  <si>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</si>
  <si>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</si>
  <si>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</si>
  <si>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</si>
  <si>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</si>
  <si>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</si>
  <si>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</si>
  <si>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</si>
  <si>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</si>
  <si>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</si>
  <si>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</si>
  <si>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</si>
  <si>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</si>
  <si>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</si>
  <si>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</si>
  <si>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</si>
  <si>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</si>
  <si>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</si>
  <si>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</si>
  <si>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</si>
  <si>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</si>
  <si>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</si>
  <si>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</si>
  <si>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</si>
  <si>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</si>
  <si>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</si>
  <si>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</si>
  <si>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</si>
  <si>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</si>
  <si>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</si>
  <si>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</si>
  <si>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</si>
  <si>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</si>
  <si>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</si>
  <si>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</si>
  <si>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</si>
  <si>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</si>
  <si>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</si>
  <si>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</si>
  <si>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</si>
  <si>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</si>
  <si>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</si>
  <si>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</si>
  <si>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</si>
  <si>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</si>
  <si>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</si>
  <si>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</si>
  <si>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</si>
  <si>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</si>
  <si>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</si>
  <si>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</si>
  <si>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</si>
  <si>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</si>
  <si>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</si>
  <si>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</si>
  <si>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</si>
  <si>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</si>
  <si>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</si>
  <si>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</si>
  <si>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</si>
  <si>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</si>
  <si>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</si>
  <si>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</si>
  <si>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</si>
  <si>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</si>
  <si>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</si>
  <si>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</si>
  <si>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</si>
  <si>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</si>
  <si>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</si>
  <si>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Skyllevand-/slamhåndteringsanl. - åbne med faste sider/bund</t>
  </si>
  <si>
    <t>Skyllevandsbehandling, inkl. UV-filter mv., SRO</t>
  </si>
  <si>
    <t>Skyllevandsbehandling, inkl. UV-filter mv., Mek./EL</t>
  </si>
  <si>
    <t>Beholderanlæg - højdebeholder</t>
  </si>
  <si>
    <t xml:space="preserve">Afregningsmålere, mekaniske </t>
  </si>
  <si>
    <t>Ø 50mm &lt; Ledningsnet ≤ Ø110 mm</t>
  </si>
  <si>
    <t>Stik på ledningsnet, Mek./EL</t>
  </si>
  <si>
    <t>Køretøjer, små lastvogne (&lt; 3.500 kg.)</t>
  </si>
  <si>
    <t>IT</t>
  </si>
  <si>
    <t>Skyllevand-/slamhåndteringsanlæg - lukkede betonbeholdere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</si>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</sst>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32480705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5365835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611249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-222301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372317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6127100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1016648.75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15000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1031648.75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-6902907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-6902907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255841.75</v>
      </c>
      <c r="F28" s="78" t="s">
        <v>4</v>
      </c>
      <c r="G28" s="1">
        <f>IF(E28&lt;0,0,-E28)</f>
        <v>-255841.75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124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125</v>
      </c>
      <c r="C32" s="38"/>
      <c r="D32" s="39"/>
      <c r="E32" s="47">
        <v>26787079.469999999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365559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27152638.469999999</v>
      </c>
      <c r="F35" s="78" t="s">
        <v>4</v>
      </c>
      <c r="G35" s="57">
        <f>-E35</f>
        <v>-27152638.469999999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5072224.7800000012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29911303.595552601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13421931.018348839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13105.995005809476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256080.57022495253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29642117.03032184</v>
      </c>
      <c r="F13" s="58" t="s">
        <v>4</v>
      </c>
      <c r="G13" s="57">
        <f>E13</f>
        <v>29642117.03032184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-723490.5</v>
      </c>
      <c r="F15" s="58" t="s">
        <v>4</v>
      </c>
      <c r="G15" s="57">
        <f>E15</f>
        <v>-723490.5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566874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29137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697767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187793.30333333334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1481571.3033333332</v>
      </c>
      <c r="F21" s="58" t="s">
        <v>4</v>
      </c>
      <c r="G21" s="57">
        <f>E21</f>
        <v>1481571.3033333332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5072224.7800000012</v>
      </c>
      <c r="F23" s="58" t="s">
        <v>4</v>
      </c>
      <c r="G23" s="57">
        <f>E23</f>
        <v>5072224.7800000012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35472422.61365518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29642117.03032184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9524570.4398908857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6694893.2829287378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13421931.018348839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376454.88628508733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13058.458738404703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254825.38852175133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29750688.069346774</v>
      </c>
      <c r="F16" s="58" t="s">
        <v>4</v>
      </c>
      <c r="G16" s="57">
        <f>E16</f>
        <v>29750688.069346774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-723490.5</v>
      </c>
      <c r="F18" s="58" t="s">
        <v>4</v>
      </c>
      <c r="G18" s="57">
        <f>E18</f>
        <v>-723490.5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29027197.569346774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9727273.3736145236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6762099.2035892392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13421931.018348839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29911303.595552601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16489372.577203762</v>
      </c>
      <c r="H9" s="70" t="s">
        <v>4</v>
      </c>
      <c r="I9" s="2"/>
    </row>
    <row r="10" spans="1:9" x14ac:dyDescent="0.25">
      <c r="A10" s="2"/>
      <c r="B10" s="50" t="s">
        <v>127</v>
      </c>
      <c r="C10" s="45"/>
      <c r="D10" s="45"/>
      <c r="E10" s="45"/>
      <c r="F10" s="46"/>
      <c r="G10" s="47">
        <v>861285.08941510192</v>
      </c>
      <c r="H10" s="70" t="s">
        <v>4</v>
      </c>
      <c r="I10" s="2"/>
    </row>
    <row r="11" spans="1:9" x14ac:dyDescent="0.25">
      <c r="A11" s="2"/>
      <c r="B11" s="50" t="s">
        <v>128</v>
      </c>
      <c r="C11" s="45"/>
      <c r="D11" s="45"/>
      <c r="E11" s="45"/>
      <c r="F11" s="46"/>
      <c r="G11" s="47">
        <f>$G$9-$G$10</f>
        <v>15628087.48778866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8.3861797011631295E-2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13105.995005809476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9727273.3736145236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194545.46747229047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6762099.2035892392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61535.102752662075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256080.57022495253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-8498694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-5604732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-2893962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-723490.5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50</v>
      </c>
      <c r="E10" s="47">
        <v>180002</v>
      </c>
      <c r="F10" s="47">
        <f>E10/D10</f>
        <v>3600.04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54644</v>
      </c>
      <c r="F11" s="47">
        <f t="shared" ref="F11:F23" si="0">E11/D11</f>
        <v>5464.4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25</v>
      </c>
      <c r="E12" s="47">
        <v>946104</v>
      </c>
      <c r="F12" s="47">
        <f t="shared" si="0"/>
        <v>37844.160000000003</v>
      </c>
      <c r="G12" s="70" t="s">
        <v>4</v>
      </c>
      <c r="H12" s="2"/>
    </row>
    <row r="13" spans="1:8" x14ac:dyDescent="0.25">
      <c r="A13" s="2"/>
      <c r="B13" s="86" t="s">
        <v>113</v>
      </c>
      <c r="C13" s="87">
        <v>2015</v>
      </c>
      <c r="D13" s="87">
        <v>50</v>
      </c>
      <c r="E13" s="47">
        <v>1375664</v>
      </c>
      <c r="F13" s="47">
        <f t="shared" si="0"/>
        <v>27513.279999999999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50</v>
      </c>
      <c r="E14" s="47">
        <v>7704</v>
      </c>
      <c r="F14" s="47">
        <f t="shared" si="0"/>
        <v>154.08000000000001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8</v>
      </c>
      <c r="E15" s="47">
        <v>370549</v>
      </c>
      <c r="F15" s="47">
        <f t="shared" si="0"/>
        <v>46318.625</v>
      </c>
      <c r="G15" s="70" t="s">
        <v>4</v>
      </c>
      <c r="H15" s="2"/>
    </row>
    <row r="16" spans="1:8" x14ac:dyDescent="0.25">
      <c r="A16" s="2"/>
      <c r="B16" s="86" t="s">
        <v>118</v>
      </c>
      <c r="C16" s="87">
        <v>2015</v>
      </c>
      <c r="D16" s="87">
        <v>75</v>
      </c>
      <c r="E16" s="47">
        <v>3588957</v>
      </c>
      <c r="F16" s="47">
        <f t="shared" si="0"/>
        <v>47852.76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75</v>
      </c>
      <c r="E17" s="47">
        <v>135869</v>
      </c>
      <c r="F17" s="47">
        <f t="shared" si="0"/>
        <v>1811.5866666666666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5</v>
      </c>
      <c r="E18" s="47">
        <v>9211</v>
      </c>
      <c r="F18" s="47">
        <f t="shared" si="0"/>
        <v>1842.2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5</v>
      </c>
      <c r="E19" s="47">
        <v>83827</v>
      </c>
      <c r="F19" s="47">
        <f t="shared" si="0"/>
        <v>16765.400000000001</v>
      </c>
      <c r="G19" s="70" t="s">
        <v>4</v>
      </c>
      <c r="H19" s="2"/>
    </row>
    <row r="20" spans="1:8" x14ac:dyDescent="0.25">
      <c r="A20" s="2"/>
      <c r="B20" s="86" t="s">
        <v>114</v>
      </c>
      <c r="C20" s="87">
        <v>2015</v>
      </c>
      <c r="D20" s="87">
        <v>10</v>
      </c>
      <c r="E20" s="47">
        <v>409508</v>
      </c>
      <c r="F20" s="47">
        <f t="shared" si="0"/>
        <v>40950.800000000003</v>
      </c>
      <c r="G20" s="70" t="s">
        <v>4</v>
      </c>
      <c r="H20" s="2"/>
    </row>
    <row r="21" spans="1:8" x14ac:dyDescent="0.25">
      <c r="A21" s="2"/>
      <c r="B21" s="86" t="s">
        <v>115</v>
      </c>
      <c r="C21" s="87">
        <v>2015</v>
      </c>
      <c r="D21" s="87">
        <v>25</v>
      </c>
      <c r="E21" s="47">
        <v>203093</v>
      </c>
      <c r="F21" s="47">
        <f t="shared" si="0"/>
        <v>8123.72</v>
      </c>
      <c r="G21" s="70" t="s">
        <v>4</v>
      </c>
      <c r="H21" s="2"/>
    </row>
    <row r="22" spans="1:8" x14ac:dyDescent="0.25">
      <c r="A22" s="2"/>
      <c r="B22" s="86" t="s">
        <v>115</v>
      </c>
      <c r="C22" s="87">
        <v>2015</v>
      </c>
      <c r="D22" s="87">
        <v>25</v>
      </c>
      <c r="E22" s="47">
        <v>152150</v>
      </c>
      <c r="F22" s="47">
        <f t="shared" si="0"/>
        <v>6086</v>
      </c>
      <c r="G22" s="70" t="s">
        <v>4</v>
      </c>
      <c r="H22" s="2"/>
    </row>
    <row r="23" spans="1:8" x14ac:dyDescent="0.25">
      <c r="A23" s="2"/>
      <c r="B23" s="86" t="s">
        <v>122</v>
      </c>
      <c r="C23" s="87">
        <v>2015</v>
      </c>
      <c r="D23" s="87">
        <v>50</v>
      </c>
      <c r="E23" s="47">
        <v>49305</v>
      </c>
      <c r="F23" s="47">
        <f t="shared" si="0"/>
        <v>986.1</v>
      </c>
      <c r="G23" s="70" t="s">
        <v>4</v>
      </c>
      <c r="H23" s="2"/>
    </row>
    <row r="24" spans="1:8" x14ac:dyDescent="0.25">
      <c r="A24" s="2"/>
      <c r="B24" s="34" t="s">
        <v>123</v>
      </c>
      <c r="C24" s="35"/>
      <c r="D24" s="35"/>
      <c r="E24" s="36"/>
      <c r="F24" s="63">
        <f>SUM(F10:F23)</f>
        <v>245313.15166666667</v>
      </c>
      <c r="G24" s="64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13339611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12772737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566874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29137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29137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1147767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450000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697767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125000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177833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2015'!F24</f>
        <v>245313.15166666667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187793.30333333334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2018-08-10T09:14:33Z</dcterms:modified>
</cp:coreProperties>
</file>