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E14" i="19" l="1"/>
  <c r="E11" i="11" l="1"/>
  <c r="E12" i="11"/>
  <c r="E13" i="11"/>
  <c r="E14" i="1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17" i="11"/>
  <c r="F17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5" i="19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16" i="11"/>
  <c r="E24" i="15" l="1"/>
  <c r="D12" i="20"/>
  <c r="C10" i="2" s="1"/>
  <c r="C16" i="2" s="1"/>
  <c r="C12" i="15" l="1"/>
  <c r="C12" i="22" s="1"/>
  <c r="C11" i="23" s="1"/>
  <c r="E15" i="11"/>
  <c r="E17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<sst xmlns="http://schemas.openxmlformats.org/spreadsheetml/2006/main" count="333" uniqueCount="143">
  <si>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</si>
  <si>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</si>
  <si>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</si>
  <si>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</si>
  <si>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</si>
  <si>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</si>
  <si>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</si>
  <si>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</si>
  <si>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</si>
  <si>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</si>
  <si>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</si>
  <si>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</si>
  <si>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</si>
  <si>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</si>
  <si>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</si>
  <si>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</si>
  <si>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</si>
  <si>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</si>
  <si>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</si>
  <si>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</si>
  <si>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</si>
  <si>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</si>
  <si>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</si>
  <si>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</si>
  <si>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</si>
  <si>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</si>
  <si>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</si>
  <si>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</si>
  <si>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</si>
  <si>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</si>
  <si>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</si>
  <si>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</si>
  <si>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</si>
  <si>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</si>
  <si>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</si>
  <si>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</si>
  <si>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</si>
  <si>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</si>
  <si>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</si>
  <si>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</si>
  <si>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</si>
  <si>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</si>
  <si>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</si>
  <si>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</si>
  <si>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</si>
  <si>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</si>
  <si>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</si>
  <si>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</si>
  <si>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</si>
  <si>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</si>
  <si>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</si>
  <si>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</si>
  <si>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</si>
  <si>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</si>
  <si>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</si>
  <si>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</si>
  <si>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</si>
  <si>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</si>
  <si>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</si>
  <si>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</si>
  <si>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</si>
  <si>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</si>
  <si>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</si>
  <si>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</si>
  <si>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</si>
  <si>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</si>
  <si>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</si>
  <si>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</si>
  <si>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</si>
  <si>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</si>
  <si>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</si>
  <si>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</si>
  <si>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</si>
  <si>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</si>
  <si>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</si>
  <si>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</si>
  <si>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</si>
  <si>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</si>
  <si>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</si>
  <si>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</si>
  <si>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</si>
  <si>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</si>
  <si>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</si>
  <si>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</si>
  <si>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</si>
  <si>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</si>
  <si>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</si>
  <si>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</si>
  <si>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</si>
  <si>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</si>
  <si>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</si>
  <si>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</si>
  <si>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</si>
  <si>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</si>
  <si>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</si>
  <si>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</si>
  <si>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</si>
  <si>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</si>
  <si>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</si>
  <si>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</si>
  <si>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</si>
  <si>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</si>
  <si>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</si>
  <si>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</si>
  <si>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</si>
  <si>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</si>
  <si>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</si>
  <si>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</si>
  <si>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</si>
  <si>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</si>
  <si>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</si>
  <si>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</si>
  <si>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</si>
  <si>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</si>
  <si>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</si>
  <si>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</si>
  <si>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</si>
  <si>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</si>
  <si>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</si>
  <si>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</si>
  <si>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</si>
  <si>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</si>
  <si>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</si>
  <si>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</si>
  <si>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</si>
  <si>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</si>
  <si>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</si>
  <si>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</si>
  <si>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</si>
  <si>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</si>
  <si>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</si>
  <si>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</si>
  <si>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</si>
  <si>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</si>
  <si>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Ø 200 mm &lt; Ledningsnet ≤ Ø 500 mm</t>
  </si>
  <si>
    <t>Pumpestationer i brønde (&lt; 6,25 m2), Mek/EL</t>
  </si>
  <si>
    <t>Ingen bortfald eller nedsættelse</t>
  </si>
  <si>
    <t>Spildevandsafgift</t>
  </si>
  <si>
    <t>Afgift til Forsyningsekretariatet</t>
  </si>
  <si>
    <t>Skatter og afgifter</t>
  </si>
  <si>
    <t>Erstatninger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</si>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</sst>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center"/>
    </xf>
    <xf numFmtId="0" fontId="8" fillId="9" borderId="10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6" t="s">
        <v>3</v>
      </c>
      <c r="E6" s="86"/>
      <c r="F6" s="86"/>
      <c r="G6" s="86"/>
      <c r="H6" s="3"/>
      <c r="I6" s="1"/>
    </row>
    <row r="7" spans="1:9" ht="15" customHeight="1" x14ac:dyDescent="0.25">
      <c r="A7" s="1"/>
      <c r="B7" s="1"/>
      <c r="C7" s="3"/>
      <c r="D7" s="86"/>
      <c r="E7" s="86"/>
      <c r="F7" s="86"/>
      <c r="G7" s="86"/>
      <c r="H7" s="3"/>
      <c r="I7" s="1"/>
    </row>
    <row r="8" spans="1:9" ht="15.75" x14ac:dyDescent="0.25">
      <c r="A8" s="1"/>
      <c r="B8" s="1"/>
      <c r="C8" s="4"/>
      <c r="D8" s="88" t="s">
        <v>123</v>
      </c>
      <c r="E8" s="88"/>
      <c r="F8" s="88"/>
      <c r="G8" s="8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7" t="s">
        <v>4</v>
      </c>
      <c r="E11" s="87"/>
      <c r="F11" s="87"/>
      <c r="G11" s="8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83" t="s">
        <v>31</v>
      </c>
      <c r="E13" s="84"/>
      <c r="F13" s="84"/>
      <c r="G13" s="85"/>
      <c r="H13" s="1"/>
      <c r="I13" s="1"/>
    </row>
    <row r="14" spans="1:9" x14ac:dyDescent="0.25">
      <c r="A14" s="1"/>
      <c r="B14" s="1"/>
      <c r="C14" s="6" t="s">
        <v>30</v>
      </c>
      <c r="D14" s="83" t="s">
        <v>95</v>
      </c>
      <c r="E14" s="84"/>
      <c r="F14" s="84"/>
      <c r="G14" s="85"/>
      <c r="H14" s="1"/>
      <c r="I14" s="1"/>
    </row>
    <row r="15" spans="1:9" x14ac:dyDescent="0.25">
      <c r="A15" s="1"/>
      <c r="B15" s="1"/>
      <c r="C15" s="6" t="s">
        <v>94</v>
      </c>
      <c r="D15" s="83" t="s">
        <v>97</v>
      </c>
      <c r="E15" s="84"/>
      <c r="F15" s="84"/>
      <c r="G15" s="85"/>
      <c r="H15" s="1"/>
      <c r="I15" s="1"/>
    </row>
    <row r="16" spans="1:9" x14ac:dyDescent="0.25">
      <c r="A16" s="1"/>
      <c r="B16" s="1"/>
      <c r="C16" s="6" t="s">
        <v>96</v>
      </c>
      <c r="D16" s="83" t="s">
        <v>124</v>
      </c>
      <c r="E16" s="84"/>
      <c r="F16" s="84"/>
      <c r="G16" s="85"/>
      <c r="H16" s="1"/>
      <c r="I16" s="1"/>
    </row>
    <row r="17" spans="1:9" x14ac:dyDescent="0.25">
      <c r="A17" s="1"/>
      <c r="B17" s="1"/>
      <c r="C17" s="6" t="s">
        <v>6</v>
      </c>
      <c r="D17" s="89" t="s">
        <v>98</v>
      </c>
      <c r="E17" s="90"/>
      <c r="F17" s="90"/>
      <c r="G17" s="91"/>
      <c r="H17" s="1"/>
      <c r="I17" s="1"/>
    </row>
    <row r="18" spans="1:9" x14ac:dyDescent="0.25">
      <c r="A18" s="1"/>
      <c r="B18" s="1"/>
      <c r="C18" s="6" t="s">
        <v>7</v>
      </c>
      <c r="D18" s="89" t="s">
        <v>99</v>
      </c>
      <c r="E18" s="90"/>
      <c r="F18" s="90"/>
      <c r="G18" s="91"/>
      <c r="H18" s="1"/>
      <c r="I18" s="1"/>
    </row>
    <row r="19" spans="1:9" x14ac:dyDescent="0.25">
      <c r="A19" s="1"/>
      <c r="B19" s="1"/>
      <c r="C19" s="6" t="s">
        <v>8</v>
      </c>
      <c r="D19" s="74" t="s">
        <v>103</v>
      </c>
      <c r="E19" s="75"/>
      <c r="F19" s="75"/>
      <c r="G19" s="76"/>
      <c r="H19" s="1"/>
      <c r="I19" s="1"/>
    </row>
    <row r="20" spans="1:9" x14ac:dyDescent="0.25">
      <c r="A20" s="1"/>
      <c r="B20" s="1"/>
      <c r="C20" s="6" t="s">
        <v>9</v>
      </c>
      <c r="D20" s="77" t="s">
        <v>100</v>
      </c>
      <c r="E20" s="78"/>
      <c r="F20" s="78"/>
      <c r="G20" s="79"/>
      <c r="H20" s="1"/>
      <c r="I20" s="1"/>
    </row>
    <row r="21" spans="1:9" x14ac:dyDescent="0.25">
      <c r="A21" s="1"/>
      <c r="B21" s="1"/>
      <c r="C21" s="6" t="s">
        <v>10</v>
      </c>
      <c r="D21" s="77" t="s">
        <v>122</v>
      </c>
      <c r="E21" s="78"/>
      <c r="F21" s="78"/>
      <c r="G21" s="79"/>
      <c r="H21" s="1"/>
      <c r="I21" s="1"/>
    </row>
    <row r="22" spans="1:9" x14ac:dyDescent="0.25">
      <c r="A22" s="1"/>
      <c r="B22" s="1"/>
      <c r="C22" s="6" t="s">
        <v>11</v>
      </c>
      <c r="D22" s="77" t="s">
        <v>104</v>
      </c>
      <c r="E22" s="78"/>
      <c r="F22" s="78"/>
      <c r="G22" s="79"/>
      <c r="H22" s="1"/>
      <c r="I22" s="1"/>
    </row>
    <row r="23" spans="1:9" x14ac:dyDescent="0.25">
      <c r="A23" s="1"/>
      <c r="B23" s="1"/>
      <c r="C23" s="6" t="s">
        <v>12</v>
      </c>
      <c r="D23" s="80" t="s">
        <v>28</v>
      </c>
      <c r="E23" s="81"/>
      <c r="F23" s="81"/>
      <c r="G23" s="82"/>
      <c r="H23" s="1"/>
      <c r="I23" s="1"/>
    </row>
    <row r="24" spans="1:9" x14ac:dyDescent="0.25">
      <c r="A24" s="1"/>
      <c r="B24" s="1"/>
      <c r="C24" s="6" t="s">
        <v>26</v>
      </c>
      <c r="D24" s="71" t="s">
        <v>101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29</v>
      </c>
      <c r="D25" s="71" t="s">
        <v>54</v>
      </c>
      <c r="E25" s="72"/>
      <c r="F25" s="72"/>
      <c r="G25" s="7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7" t="s">
        <v>126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116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8" t="s">
        <v>105</v>
      </c>
      <c r="C9" s="99"/>
      <c r="D9" s="100"/>
      <c r="E9" s="11">
        <v>61244522.099229716</v>
      </c>
      <c r="F9" s="22" t="s">
        <v>2</v>
      </c>
      <c r="G9" s="19"/>
      <c r="H9" s="27"/>
      <c r="I9" s="1"/>
    </row>
    <row r="10" spans="1:9" x14ac:dyDescent="0.25">
      <c r="A10" s="1"/>
      <c r="B10" s="98" t="s">
        <v>106</v>
      </c>
      <c r="C10" s="99"/>
      <c r="D10" s="100"/>
      <c r="E10" s="11">
        <v>58591249</v>
      </c>
      <c r="F10" s="22" t="s">
        <v>2</v>
      </c>
      <c r="G10" s="14"/>
      <c r="H10" s="28"/>
      <c r="I10" s="1"/>
    </row>
    <row r="11" spans="1:9" x14ac:dyDescent="0.25">
      <c r="A11" s="1"/>
      <c r="B11" s="98" t="s">
        <v>112</v>
      </c>
      <c r="C11" s="99"/>
      <c r="D11" s="100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2653273.0992297158</v>
      </c>
      <c r="F12" s="25" t="s">
        <v>2</v>
      </c>
      <c r="G12" s="17">
        <f>E12</f>
        <v>2653273.0992297158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4" t="s">
        <v>117</v>
      </c>
      <c r="C17" s="95"/>
      <c r="D17" s="95"/>
      <c r="E17" s="95"/>
      <c r="F17" s="95"/>
      <c r="G17" s="95"/>
      <c r="H17" s="96"/>
      <c r="I17" s="1"/>
    </row>
    <row r="18" spans="1:9" x14ac:dyDescent="0.25">
      <c r="A18" s="1"/>
      <c r="B18" s="101" t="s">
        <v>118</v>
      </c>
      <c r="C18" s="102"/>
      <c r="D18" s="103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1" t="s">
        <v>113</v>
      </c>
      <c r="C19" s="102"/>
      <c r="D19" s="103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1" t="s">
        <v>119</v>
      </c>
      <c r="C20" s="102"/>
      <c r="D20" s="103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4" t="s">
        <v>114</v>
      </c>
      <c r="C21" s="95"/>
      <c r="D21" s="95"/>
      <c r="E21" s="95"/>
      <c r="F21" s="96"/>
      <c r="G21" s="20">
        <f>E20</f>
        <v>0</v>
      </c>
      <c r="H21" s="21" t="s">
        <v>2</v>
      </c>
      <c r="I21" s="1"/>
    </row>
    <row r="22" spans="1:9" x14ac:dyDescent="0.25">
      <c r="A22" s="1"/>
      <c r="B22" s="94" t="s">
        <v>115</v>
      </c>
      <c r="C22" s="95"/>
      <c r="D22" s="95"/>
      <c r="E22" s="95"/>
      <c r="F22" s="96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2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127</v>
      </c>
      <c r="C8" s="95"/>
      <c r="D8" s="95"/>
      <c r="E8" s="95"/>
      <c r="F8" s="95"/>
      <c r="G8" s="95"/>
      <c r="H8" s="96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26.25" x14ac:dyDescent="0.25">
      <c r="A10" s="1"/>
      <c r="B10" s="68" t="s">
        <v>134</v>
      </c>
      <c r="C10" s="69">
        <v>75</v>
      </c>
      <c r="D10" s="11">
        <v>385424</v>
      </c>
      <c r="E10" s="11">
        <f>D10/C10</f>
        <v>5138.9866666666667</v>
      </c>
      <c r="F10" s="11">
        <v>0</v>
      </c>
      <c r="G10" s="11">
        <v>8556</v>
      </c>
      <c r="H10" s="22" t="s">
        <v>2</v>
      </c>
      <c r="I10" s="1"/>
    </row>
    <row r="11" spans="1:9" ht="26.25" x14ac:dyDescent="0.25">
      <c r="A11" s="1"/>
      <c r="B11" s="68" t="s">
        <v>134</v>
      </c>
      <c r="C11" s="69">
        <v>75</v>
      </c>
      <c r="D11" s="11">
        <v>1873114</v>
      </c>
      <c r="E11" s="11">
        <f t="shared" ref="E11:E14" si="0">D11/C11</f>
        <v>24974.853333333333</v>
      </c>
      <c r="F11" s="11">
        <v>0</v>
      </c>
      <c r="G11" s="11">
        <v>41583</v>
      </c>
      <c r="H11" s="22" t="s">
        <v>2</v>
      </c>
      <c r="I11" s="1"/>
    </row>
    <row r="12" spans="1:9" ht="26.25" x14ac:dyDescent="0.25">
      <c r="A12" s="1"/>
      <c r="B12" s="68" t="s">
        <v>135</v>
      </c>
      <c r="C12" s="69">
        <v>20</v>
      </c>
      <c r="D12" s="11">
        <v>208124</v>
      </c>
      <c r="E12" s="11">
        <f t="shared" si="0"/>
        <v>10406.200000000001</v>
      </c>
      <c r="F12" s="11">
        <v>0</v>
      </c>
      <c r="G12" s="11">
        <v>4620</v>
      </c>
      <c r="H12" s="22" t="s">
        <v>2</v>
      </c>
      <c r="I12" s="1"/>
    </row>
    <row r="13" spans="1:9" ht="26.25" x14ac:dyDescent="0.25">
      <c r="A13" s="1"/>
      <c r="B13" s="68" t="s">
        <v>134</v>
      </c>
      <c r="C13" s="69">
        <v>75</v>
      </c>
      <c r="D13" s="11">
        <v>5212135</v>
      </c>
      <c r="E13" s="11">
        <f t="shared" si="0"/>
        <v>69495.133333333331</v>
      </c>
      <c r="F13" s="11">
        <v>0</v>
      </c>
      <c r="G13" s="11">
        <v>115709</v>
      </c>
      <c r="H13" s="22" t="s">
        <v>2</v>
      </c>
      <c r="I13" s="1"/>
    </row>
    <row r="14" spans="1:9" ht="26.25" x14ac:dyDescent="0.25">
      <c r="A14" s="1"/>
      <c r="B14" s="68" t="s">
        <v>134</v>
      </c>
      <c r="C14" s="69">
        <v>75</v>
      </c>
      <c r="D14" s="11">
        <v>5261469</v>
      </c>
      <c r="E14" s="11">
        <f t="shared" si="0"/>
        <v>70152.92</v>
      </c>
      <c r="F14" s="11">
        <v>0</v>
      </c>
      <c r="G14" s="11">
        <v>116805</v>
      </c>
      <c r="H14" s="22" t="s">
        <v>2</v>
      </c>
      <c r="I14" s="1"/>
    </row>
    <row r="15" spans="1:9" ht="26.25" x14ac:dyDescent="0.25">
      <c r="A15" s="1"/>
      <c r="B15" s="68" t="s">
        <v>135</v>
      </c>
      <c r="C15" s="69">
        <v>20</v>
      </c>
      <c r="D15" s="11">
        <v>584608</v>
      </c>
      <c r="E15" s="11">
        <f t="shared" ref="E15:E16" si="1">D15/C15</f>
        <v>29230.400000000001</v>
      </c>
      <c r="F15" s="11">
        <v>0</v>
      </c>
      <c r="G15" s="11">
        <v>12978</v>
      </c>
      <c r="H15" s="22" t="s">
        <v>2</v>
      </c>
      <c r="I15" s="1"/>
    </row>
    <row r="16" spans="1:9" ht="26.25" x14ac:dyDescent="0.25">
      <c r="A16" s="1"/>
      <c r="B16" s="68" t="s">
        <v>134</v>
      </c>
      <c r="C16" s="69">
        <v>75</v>
      </c>
      <c r="D16" s="11">
        <v>4242173</v>
      </c>
      <c r="E16" s="11">
        <f t="shared" si="1"/>
        <v>56562.306666666664</v>
      </c>
      <c r="F16" s="11">
        <v>0</v>
      </c>
      <c r="G16" s="11">
        <v>94176</v>
      </c>
      <c r="H16" s="22" t="s">
        <v>2</v>
      </c>
      <c r="I16" s="1"/>
    </row>
    <row r="17" spans="1:9" x14ac:dyDescent="0.25">
      <c r="A17" s="1"/>
      <c r="B17" s="94" t="s">
        <v>131</v>
      </c>
      <c r="C17" s="95"/>
      <c r="D17" s="96"/>
      <c r="E17" s="20">
        <f>SUM(E10:E16)</f>
        <v>265960.8</v>
      </c>
      <c r="F17" s="20">
        <f>SUM(F10:F16)</f>
        <v>0</v>
      </c>
      <c r="G17" s="20">
        <f>SUM(G10:G16)</f>
        <v>394427</v>
      </c>
      <c r="H17" s="21" t="s">
        <v>2</v>
      </c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</sheetData>
  <sheetProtection password="DFE9" sheet="1" objects="1" scenarios="1"/>
  <mergeCells count="3">
    <mergeCell ref="B3:H4"/>
    <mergeCell ref="B8:H8"/>
    <mergeCell ref="B17:D17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121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Anlægsprojekter'!F17</f>
        <v>0</v>
      </c>
      <c r="E10" s="22" t="s">
        <v>2</v>
      </c>
      <c r="F10" s="11">
        <f>SUM('Fane 8. Anlægsprojekter'!E17,'Fane 8. Anlægsprojekter'!G17)</f>
        <v>660387.80000000005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660387.80000000005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671548.35381999996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141</v>
      </c>
      <c r="C3" s="97"/>
      <c r="D3" s="97"/>
      <c r="E3" s="97"/>
      <c r="F3" s="97"/>
      <c r="G3" s="97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9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136</v>
      </c>
      <c r="C10" s="70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142</v>
      </c>
      <c r="C3" s="97"/>
      <c r="D3" s="97"/>
      <c r="E3" s="97"/>
      <c r="F3" s="97"/>
      <c r="G3" s="1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2" t="s">
        <v>41</v>
      </c>
      <c r="C3" s="92"/>
      <c r="D3" s="92"/>
      <c r="E3" s="92"/>
      <c r="F3" s="92"/>
      <c r="G3" s="1"/>
      <c r="I3" s="36"/>
    </row>
    <row r="4" spans="1:9" ht="15" customHeight="1" x14ac:dyDescent="0.25">
      <c r="A4" s="1"/>
      <c r="B4" s="92"/>
      <c r="C4" s="92"/>
      <c r="D4" s="92"/>
      <c r="E4" s="92"/>
      <c r="F4" s="92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58023278.551615313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671548.35381999996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1026756.541832826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-367304.38215093454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-729106.20441116579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58625172.860706046</v>
      </c>
      <c r="D18" s="18" t="s">
        <v>2</v>
      </c>
      <c r="E18" s="17">
        <f>C18</f>
        <v>58625172.860706046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omk.'!E15</f>
        <v>2157076.7303197496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2157076.7303197496</v>
      </c>
      <c r="D26" s="18" t="s">
        <v>2</v>
      </c>
      <c r="E26" s="17">
        <f>C26</f>
        <v>2157076.7303197496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5272.8234268250535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5272.8234268250535</v>
      </c>
      <c r="D31" s="18" t="s">
        <v>2</v>
      </c>
      <c r="E31" s="17">
        <f>C31</f>
        <v>5272.8234268250535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60787522.414452627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25</v>
      </c>
      <c r="C8" s="95"/>
      <c r="D8" s="95"/>
      <c r="E8" s="95"/>
      <c r="F8" s="96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58625172.860706046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990765.42134593206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-366041.58968509967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-357980.33619241742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58891916.356174469</v>
      </c>
      <c r="D14" s="18" t="s">
        <v>2</v>
      </c>
      <c r="E14" s="17">
        <f>C14</f>
        <v>58891916.356174469</v>
      </c>
      <c r="F14" s="18" t="s">
        <v>2</v>
      </c>
      <c r="G14" s="1"/>
    </row>
    <row r="15" spans="1:7" ht="15" customHeight="1" x14ac:dyDescent="0.25">
      <c r="A15" s="1"/>
      <c r="B15" s="94" t="s">
        <v>74</v>
      </c>
      <c r="C15" s="95"/>
      <c r="D15" s="95"/>
      <c r="E15" s="95"/>
      <c r="F15" s="96"/>
      <c r="G15" s="1"/>
    </row>
    <row r="16" spans="1:7" ht="15" customHeight="1" x14ac:dyDescent="0.25">
      <c r="A16" s="1"/>
      <c r="B16" s="46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94" t="s">
        <v>22</v>
      </c>
      <c r="C19" s="95"/>
      <c r="D19" s="95"/>
      <c r="E19" s="95"/>
      <c r="F19" s="96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</f>
        <v>2193531.3270621533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2193531.3270621533</v>
      </c>
      <c r="D22" s="18" t="s">
        <v>2</v>
      </c>
      <c r="E22" s="17">
        <f>C22</f>
        <v>2193531.3270621533</v>
      </c>
      <c r="F22" s="18" t="s">
        <v>2</v>
      </c>
      <c r="G22" s="1"/>
    </row>
    <row r="23" spans="1:7" x14ac:dyDescent="0.25">
      <c r="A23" s="1"/>
      <c r="B23" s="94" t="s">
        <v>15</v>
      </c>
      <c r="C23" s="95"/>
      <c r="D23" s="95"/>
      <c r="E23" s="95"/>
      <c r="F23" s="96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94" t="s">
        <v>116</v>
      </c>
      <c r="C25" s="95"/>
      <c r="D25" s="95"/>
      <c r="E25" s="95"/>
      <c r="F25" s="96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61085447.683236621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91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58891916.356174469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995273.38641934842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-364783.13869976223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-360863.14110036485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59161543.462793693</v>
      </c>
      <c r="D14" s="18" t="s">
        <v>2</v>
      </c>
      <c r="E14" s="17">
        <f>C14</f>
        <v>59161543.462793693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omk.'!E15*(1+Prisudvikling2019)^2</f>
        <v>2230602.0064895032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2230602.0064895032</v>
      </c>
      <c r="D22" s="18" t="s">
        <v>2</v>
      </c>
      <c r="E22" s="17">
        <f>C22</f>
        <v>2230602.0064895032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61392145.469283193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92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59161543.462793693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999830.08452121331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-363529.01426891237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-363769.16114975186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59434075.371896237</v>
      </c>
      <c r="D13" s="18" t="s">
        <v>2</v>
      </c>
      <c r="E13" s="17">
        <f>C13</f>
        <v>59434075.371896237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omk.'!E15*(1+Prisudvikling2019)^3</f>
        <v>2268299.1803991753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2268299.1803991753</v>
      </c>
      <c r="D21" s="18" t="s">
        <v>2</v>
      </c>
      <c r="E21" s="17">
        <f>C21</f>
        <v>2268299.1803991753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61702374.552295409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93</v>
      </c>
      <c r="C3" s="97"/>
      <c r="D3" s="97"/>
      <c r="E3" s="97"/>
      <c r="F3" s="97"/>
      <c r="G3" s="97"/>
      <c r="H3" s="97"/>
      <c r="I3" s="1"/>
    </row>
    <row r="4" spans="1:9" ht="29.2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58835985.215246379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812706.66363106656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58023278.551615313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102</v>
      </c>
      <c r="C3" s="92"/>
      <c r="D3" s="92"/>
      <c r="E3" s="92"/>
      <c r="F3" s="92"/>
      <c r="G3" s="1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3" t="s">
        <v>137</v>
      </c>
      <c r="C10" s="64"/>
      <c r="D10" s="66"/>
      <c r="E10" s="11">
        <v>765168</v>
      </c>
      <c r="F10" s="22" t="s">
        <v>2</v>
      </c>
      <c r="G10" s="1"/>
      <c r="H10" s="1"/>
    </row>
    <row r="11" spans="1:8" x14ac:dyDescent="0.25">
      <c r="A11" s="1"/>
      <c r="B11" s="63" t="s">
        <v>138</v>
      </c>
      <c r="C11" s="67"/>
      <c r="D11" s="66"/>
      <c r="E11" s="11">
        <v>38283</v>
      </c>
      <c r="F11" s="22" t="s">
        <v>2</v>
      </c>
      <c r="G11" s="1"/>
      <c r="H11" s="1"/>
    </row>
    <row r="12" spans="1:8" x14ac:dyDescent="0.25">
      <c r="A12" s="1"/>
      <c r="B12" s="63" t="s">
        <v>139</v>
      </c>
      <c r="C12" s="64"/>
      <c r="D12" s="65"/>
      <c r="E12" s="11">
        <v>34367</v>
      </c>
      <c r="F12" s="22" t="s">
        <v>2</v>
      </c>
      <c r="G12" s="1"/>
      <c r="H12" s="1"/>
    </row>
    <row r="13" spans="1:8" x14ac:dyDescent="0.25">
      <c r="A13" s="1"/>
      <c r="B13" s="63" t="s">
        <v>140</v>
      </c>
      <c r="C13" s="64"/>
      <c r="D13" s="65"/>
      <c r="E13" s="11">
        <v>1248157</v>
      </c>
      <c r="F13" s="22" t="s">
        <v>2</v>
      </c>
      <c r="G13" s="1"/>
      <c r="H13" s="1"/>
    </row>
    <row r="14" spans="1:8" x14ac:dyDescent="0.25">
      <c r="A14" s="1"/>
      <c r="B14" s="94" t="s">
        <v>128</v>
      </c>
      <c r="C14" s="95"/>
      <c r="D14" s="96"/>
      <c r="E14" s="20">
        <f>SUM(E10:E13)</f>
        <v>2085975</v>
      </c>
      <c r="F14" s="21" t="s">
        <v>2</v>
      </c>
      <c r="G14" s="1"/>
      <c r="H14" s="1"/>
    </row>
    <row r="15" spans="1:8" x14ac:dyDescent="0.25">
      <c r="A15" s="1"/>
      <c r="B15" s="94" t="s">
        <v>129</v>
      </c>
      <c r="C15" s="95"/>
      <c r="D15" s="96"/>
      <c r="E15" s="20">
        <f>E14*(1+Prisudvikling2019)^2</f>
        <v>2157076.7303197496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3">
    <mergeCell ref="B3:F4"/>
    <mergeCell ref="B14:D14"/>
    <mergeCell ref="B15:D15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368354.19159698591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18417709.579849295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723533.81734185957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40877616.798975118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8" t="s">
        <v>87</v>
      </c>
      <c r="C17" s="99"/>
      <c r="D17" s="99"/>
      <c r="E17" s="99"/>
      <c r="F17" s="100"/>
      <c r="G17" s="57">
        <v>0.02</v>
      </c>
      <c r="H17" s="22"/>
      <c r="I17" s="1"/>
    </row>
    <row r="18" spans="1:9" x14ac:dyDescent="0.25">
      <c r="A18" s="1"/>
      <c r="B18" s="98" t="s">
        <v>86</v>
      </c>
      <c r="C18" s="99"/>
      <c r="D18" s="99"/>
      <c r="E18" s="99"/>
      <c r="F18" s="100"/>
      <c r="G18" s="57">
        <v>0.02</v>
      </c>
      <c r="H18" s="22"/>
      <c r="I18" s="1"/>
    </row>
    <row r="19" spans="1:9" x14ac:dyDescent="0.25">
      <c r="A19" s="1"/>
      <c r="B19" s="98" t="s">
        <v>88</v>
      </c>
      <c r="C19" s="99"/>
      <c r="D19" s="99"/>
      <c r="E19" s="99"/>
      <c r="F19" s="100"/>
      <c r="G19" s="57">
        <v>1.77E-2</v>
      </c>
      <c r="H19" s="22"/>
      <c r="I19" s="1"/>
    </row>
    <row r="20" spans="1:9" x14ac:dyDescent="0.25">
      <c r="A20" s="1"/>
      <c r="B20" s="98" t="s">
        <v>132</v>
      </c>
      <c r="C20" s="99"/>
      <c r="D20" s="99"/>
      <c r="E20" s="99"/>
      <c r="F20" s="100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10165591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10165591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2018-08-27T13:28:40Z</dcterms:modified>
</cp:coreProperties>
</file>