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2" i="19"/>
  <c r="E13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<sst xmlns="http://schemas.openxmlformats.org/spreadsheetml/2006/main" count="356" uniqueCount="157">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</sst>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8" t="s">
        <v>103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5" t="s">
        <v>32</v>
      </c>
      <c r="E13" s="76"/>
      <c r="F13" s="76"/>
      <c r="G13" s="77"/>
      <c r="H13" s="1"/>
      <c r="I13" s="1"/>
    </row>
    <row r="14" spans="1:9" x14ac:dyDescent="0.25">
      <c r="A14" s="1"/>
      <c r="B14" s="1"/>
      <c r="C14" s="6" t="s">
        <v>31</v>
      </c>
      <c r="D14" s="75" t="s">
        <v>96</v>
      </c>
      <c r="E14" s="76"/>
      <c r="F14" s="76"/>
      <c r="G14" s="77"/>
      <c r="H14" s="1"/>
      <c r="I14" s="1"/>
    </row>
    <row r="15" spans="1:9" x14ac:dyDescent="0.25">
      <c r="A15" s="1"/>
      <c r="B15" s="1"/>
      <c r="C15" s="6" t="s">
        <v>94</v>
      </c>
      <c r="D15" s="75" t="s">
        <v>97</v>
      </c>
      <c r="E15" s="76"/>
      <c r="F15" s="76"/>
      <c r="G15" s="77"/>
      <c r="H15" s="1"/>
      <c r="I15" s="1"/>
    </row>
    <row r="16" spans="1:9" x14ac:dyDescent="0.25">
      <c r="A16" s="1"/>
      <c r="B16" s="1"/>
      <c r="C16" s="6" t="s">
        <v>95</v>
      </c>
      <c r="D16" s="75" t="s">
        <v>132</v>
      </c>
      <c r="E16" s="76"/>
      <c r="F16" s="76"/>
      <c r="G16" s="77"/>
      <c r="H16" s="1"/>
      <c r="I16" s="1"/>
    </row>
    <row r="17" spans="1:9" x14ac:dyDescent="0.25">
      <c r="A17" s="1"/>
      <c r="B17" s="1"/>
      <c r="C17" s="6" t="s">
        <v>7</v>
      </c>
      <c r="D17" s="69" t="s">
        <v>98</v>
      </c>
      <c r="E17" s="70"/>
      <c r="F17" s="70"/>
      <c r="G17" s="71"/>
      <c r="H17" s="1"/>
      <c r="I17" s="1"/>
    </row>
    <row r="18" spans="1:9" x14ac:dyDescent="0.25">
      <c r="A18" s="1"/>
      <c r="B18" s="1"/>
      <c r="C18" s="6" t="s">
        <v>8</v>
      </c>
      <c r="D18" s="69" t="s">
        <v>100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9</v>
      </c>
      <c r="D19" s="69" t="s">
        <v>99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10</v>
      </c>
      <c r="D20" s="72" t="s">
        <v>129</v>
      </c>
      <c r="E20" s="73"/>
      <c r="F20" s="73"/>
      <c r="G20" s="74"/>
      <c r="H20" s="1"/>
      <c r="I20" s="1"/>
    </row>
    <row r="21" spans="1:9" x14ac:dyDescent="0.25">
      <c r="A21" s="1"/>
      <c r="B21" s="1"/>
      <c r="C21" s="6" t="s">
        <v>11</v>
      </c>
      <c r="D21" s="64" t="s">
        <v>101</v>
      </c>
      <c r="E21" s="65"/>
      <c r="F21" s="65"/>
      <c r="G21" s="66"/>
      <c r="H21" s="1"/>
      <c r="I21" s="1"/>
    </row>
    <row r="22" spans="1:9" x14ac:dyDescent="0.25">
      <c r="A22" s="1"/>
      <c r="B22" s="1"/>
      <c r="C22" s="6" t="s">
        <v>12</v>
      </c>
      <c r="D22" s="64" t="s">
        <v>130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13</v>
      </c>
      <c r="D23" s="64" t="s">
        <v>104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25</v>
      </c>
      <c r="D24" s="81" t="s">
        <v>28</v>
      </c>
      <c r="E24" s="82"/>
      <c r="F24" s="82"/>
      <c r="G24" s="83"/>
      <c r="H24" s="1"/>
      <c r="I24" s="1"/>
    </row>
    <row r="25" spans="1:9" x14ac:dyDescent="0.25">
      <c r="A25" s="1"/>
      <c r="B25" s="1"/>
      <c r="C25" s="6" t="s">
        <v>29</v>
      </c>
      <c r="D25" s="78" t="s">
        <v>102</v>
      </c>
      <c r="E25" s="79"/>
      <c r="F25" s="79"/>
      <c r="G25" s="80"/>
      <c r="H25" s="1"/>
      <c r="I25" s="1"/>
    </row>
    <row r="26" spans="1:9" x14ac:dyDescent="0.25">
      <c r="A26" s="1"/>
      <c r="B26" s="1"/>
      <c r="C26" s="6" t="s">
        <v>30</v>
      </c>
      <c r="D26" s="78" t="s">
        <v>65</v>
      </c>
      <c r="E26" s="79"/>
      <c r="F26" s="79"/>
      <c r="G26" s="80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-501153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-401293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-99860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-49930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112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105</v>
      </c>
      <c r="C9" s="94"/>
      <c r="D9" s="95"/>
      <c r="E9" s="11">
        <v>3542024.8262944319</v>
      </c>
      <c r="F9" s="22" t="s">
        <v>3</v>
      </c>
      <c r="G9" s="19"/>
      <c r="H9" s="27"/>
      <c r="I9" s="1"/>
    </row>
    <row r="10" spans="1:9" x14ac:dyDescent="0.25">
      <c r="A10" s="1"/>
      <c r="B10" s="93" t="s">
        <v>106</v>
      </c>
      <c r="C10" s="94"/>
      <c r="D10" s="95"/>
      <c r="E10" s="11">
        <v>2830917</v>
      </c>
      <c r="F10" s="22" t="s">
        <v>3</v>
      </c>
      <c r="G10" s="14"/>
      <c r="H10" s="28"/>
      <c r="I10" s="1"/>
    </row>
    <row r="11" spans="1:9" x14ac:dyDescent="0.25">
      <c r="A11" s="1"/>
      <c r="B11" s="93" t="s">
        <v>113</v>
      </c>
      <c r="C11" s="94"/>
      <c r="D11" s="95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711107.82629443193</v>
      </c>
      <c r="F12" s="25" t="s">
        <v>3</v>
      </c>
      <c r="G12" s="17">
        <f>E12</f>
        <v>711107.82629443193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117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87" t="s">
        <v>114</v>
      </c>
      <c r="C18" s="88"/>
      <c r="D18" s="89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116</v>
      </c>
      <c r="C20" s="88"/>
      <c r="D20" s="89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118</v>
      </c>
      <c r="C21" s="91"/>
      <c r="D21" s="91"/>
      <c r="E21" s="91"/>
      <c r="F21" s="92"/>
      <c r="G21" s="20">
        <f>E20</f>
        <v>0</v>
      </c>
      <c r="H21" s="21" t="s">
        <v>3</v>
      </c>
      <c r="I21" s="1"/>
    </row>
    <row r="22" spans="1:9" x14ac:dyDescent="0.25">
      <c r="A22" s="1"/>
      <c r="B22" s="90" t="s">
        <v>119</v>
      </c>
      <c r="C22" s="91"/>
      <c r="D22" s="91"/>
      <c r="E22" s="91"/>
      <c r="F22" s="92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22:F22"/>
    <mergeCell ref="B17:H17"/>
    <mergeCell ref="B18:D18"/>
    <mergeCell ref="B19:D19"/>
    <mergeCell ref="B20:D20"/>
    <mergeCell ref="B21:F21"/>
    <mergeCell ref="B12:D12"/>
    <mergeCell ref="B3:H4"/>
    <mergeCell ref="B8:H8"/>
    <mergeCell ref="B9:D9"/>
    <mergeCell ref="B10:D10"/>
    <mergeCell ref="B11:D1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85546875" style="2" customWidth="1"/>
    <col min="3" max="3" width="10" style="2" customWidth="1"/>
    <col min="4" max="4" width="15.4257812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142</v>
      </c>
      <c r="C8" s="91"/>
      <c r="D8" s="91"/>
      <c r="E8" s="91"/>
      <c r="F8" s="91"/>
      <c r="G8" s="91"/>
      <c r="H8" s="92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0" t="s">
        <v>143</v>
      </c>
      <c r="C11" s="91"/>
      <c r="D11" s="92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155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153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156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2326332.4563075183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29544.422195105482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-40049.906934544604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2315826.9715680792</v>
      </c>
      <c r="D15" s="18" t="s">
        <v>3</v>
      </c>
      <c r="E15" s="17">
        <f>C15</f>
        <v>2315826.9715680792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151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omk.'!E13</f>
        <v>1384940.5166168998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1384940.5166168998</v>
      </c>
      <c r="D23" s="18" t="s">
        <v>3</v>
      </c>
      <c r="E23" s="17">
        <f>C23</f>
        <v>1384940.5166168998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6426.1169527459679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6426.1169527459679</v>
      </c>
      <c r="D28" s="18" t="s">
        <v>3</v>
      </c>
      <c r="E28" s="17">
        <f>C28</f>
        <v>6426.1169527459679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-49930</v>
      </c>
      <c r="D30" s="18" t="s">
        <v>3</v>
      </c>
      <c r="E30" s="17">
        <f>C30</f>
        <v>-49930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3657263.6051377254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2315826.9715680792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29411.002538914603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-39869.0455598189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2305368.9285471751</v>
      </c>
      <c r="D14" s="18" t="s">
        <v>3</v>
      </c>
      <c r="E14" s="17">
        <f>C14</f>
        <v>2305368.9285471751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151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omk.'!E13*(1+Prisudvikling2019)</f>
        <v>1408346.0113477253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1408346.0113477253</v>
      </c>
      <c r="D22" s="18" t="s">
        <v>3</v>
      </c>
      <c r="E22" s="17">
        <f>C22</f>
        <v>1408346.0113477253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-49930</v>
      </c>
      <c r="D24" s="18" t="s">
        <v>3</v>
      </c>
      <c r="E24" s="17">
        <f>C24</f>
        <v>-49930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3663784.9398949007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2305368.9285471751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-4848.9197504525182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38878.788148664607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-39769.779548071579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2299629.0173973152</v>
      </c>
      <c r="D13" s="18" t="s">
        <v>3</v>
      </c>
      <c r="E13" s="17">
        <f>C13</f>
        <v>2299629.0173973152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151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omk.'!E13*(1+Prisudvikling2019)^2</f>
        <v>1432147.0589395016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1432147.0589395016</v>
      </c>
      <c r="D21" s="18" t="s">
        <v>3</v>
      </c>
      <c r="E21" s="17">
        <f>C21</f>
        <v>1432147.0589395016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-43710.540462435609</v>
      </c>
      <c r="D23" s="18" t="s">
        <v>3</v>
      </c>
      <c r="E23" s="17">
        <f>C23</f>
        <v>-43710.540462435609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-32021.383085085989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-32021.383085085989</v>
      </c>
      <c r="D27" s="36" t="s">
        <v>3</v>
      </c>
      <c r="E27" s="17">
        <f>C27</f>
        <v>-32021.383085085989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3656044.1527892952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2299629.0173973152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38863.730394014623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-39754.376712452613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2298738.3710788772</v>
      </c>
      <c r="D12" s="18" t="s">
        <v>3</v>
      </c>
      <c r="E12" s="17">
        <f>C12</f>
        <v>2298738.3710788772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151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omk.'!E13*(1+Prisudvikling2019)^3</f>
        <v>1456350.344235579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1456350.344235579</v>
      </c>
      <c r="D20" s="18" t="s">
        <v>3</v>
      </c>
      <c r="E20" s="17">
        <f>C20</f>
        <v>1456350.344235579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-44449.248596250764</v>
      </c>
      <c r="D22" s="18" t="s">
        <v>3</v>
      </c>
      <c r="E22" s="17">
        <f>C22</f>
        <v>-44449.248596250764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-32562.54445922394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154</v>
      </c>
      <c r="C26" s="55">
        <f>SUM(C24:C25)</f>
        <v>-32562.54445922394</v>
      </c>
      <c r="D26" s="36" t="s">
        <v>3</v>
      </c>
      <c r="E26" s="17">
        <f>C26</f>
        <v>-32562.54445922394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3678076.922258982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3648524.2832455654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1322191.8269380471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2326332.4563075183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860324.96288840438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1516976.4070182815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2377301.3699066858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860324.96288840438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1512365.2463516148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2372690.2092400193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-4611.1606666666921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-4611.1606666666921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-4848.9197504525182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152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1336444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2846</v>
      </c>
      <c r="F11" s="22" t="s">
        <v>3</v>
      </c>
      <c r="G11" s="1"/>
      <c r="H11" s="1"/>
    </row>
    <row r="12" spans="1:8" x14ac:dyDescent="0.25">
      <c r="A12" s="1"/>
      <c r="B12" s="38" t="s">
        <v>136</v>
      </c>
      <c r="C12" s="39"/>
      <c r="D12" s="40"/>
      <c r="E12" s="20">
        <f>SUM(E10:E11)</f>
        <v>1339290</v>
      </c>
      <c r="F12" s="21" t="s">
        <v>3</v>
      </c>
      <c r="G12" s="1"/>
      <c r="H12" s="1"/>
    </row>
    <row r="13" spans="1:8" x14ac:dyDescent="0.25">
      <c r="A13" s="1"/>
      <c r="B13" s="38" t="s">
        <v>137</v>
      </c>
      <c r="C13" s="39"/>
      <c r="D13" s="40"/>
      <c r="E13" s="20">
        <f>E12*(1+Prisudvikling2019)^2</f>
        <v>1384940.5166168998</v>
      </c>
      <c r="F13" s="21" t="s">
        <v>3</v>
      </c>
      <c r="G13" s="1"/>
      <c r="H13" s="1"/>
    </row>
    <row r="14" spans="1:8" x14ac:dyDescent="0.25">
      <c r="A14" s="1"/>
      <c r="B14" s="24"/>
      <c r="C14" s="23"/>
      <c r="D14" s="23"/>
      <c r="E14" s="23"/>
      <c r="F14" s="23"/>
      <c r="G14" s="1"/>
      <c r="H14" s="1"/>
    </row>
    <row r="15" spans="1:8" x14ac:dyDescent="0.25">
      <c r="A15" s="1"/>
      <c r="B15" s="23"/>
      <c r="C15" s="23"/>
      <c r="D15" s="23"/>
      <c r="E15" s="23"/>
      <c r="F15" s="23"/>
      <c r="G15" s="1"/>
      <c r="H15" s="1"/>
    </row>
    <row r="16" spans="1:8" x14ac:dyDescent="0.25">
      <c r="A16" s="1"/>
      <c r="B16" s="1"/>
      <c r="C16" s="1"/>
      <c r="D16" s="1"/>
      <c r="E16" s="23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124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33</v>
      </c>
      <c r="C9" s="94"/>
      <c r="D9" s="95"/>
      <c r="E9" s="11">
        <v>-160693.66666666666</v>
      </c>
      <c r="F9" s="22" t="s">
        <v>3</v>
      </c>
      <c r="G9" s="19"/>
      <c r="H9" s="27"/>
      <c r="I9" s="1"/>
    </row>
    <row r="10" spans="1:9" x14ac:dyDescent="0.25">
      <c r="A10" s="1"/>
      <c r="B10" s="87" t="s">
        <v>115</v>
      </c>
      <c r="C10" s="88"/>
      <c r="D10" s="89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87" t="s">
        <v>125</v>
      </c>
      <c r="C11" s="88"/>
      <c r="D11" s="89"/>
      <c r="E11" s="11">
        <f>E9/E10</f>
        <v>-40173.416666666664</v>
      </c>
      <c r="F11" s="22" t="s">
        <v>3</v>
      </c>
      <c r="G11" s="14"/>
      <c r="H11" s="28"/>
      <c r="I11" s="1"/>
    </row>
    <row r="12" spans="1:9" x14ac:dyDescent="0.25">
      <c r="A12" s="1"/>
      <c r="B12" s="90" t="s">
        <v>131</v>
      </c>
      <c r="C12" s="91"/>
      <c r="D12" s="91"/>
      <c r="E12" s="91"/>
      <c r="F12" s="92"/>
      <c r="G12" s="20">
        <f>E11</f>
        <v>-40173.416666666664</v>
      </c>
      <c r="H12" s="21" t="s">
        <v>3</v>
      </c>
      <c r="I12" s="1"/>
    </row>
    <row r="13" spans="1:9" x14ac:dyDescent="0.25">
      <c r="A13" s="1"/>
      <c r="B13" s="90" t="s">
        <v>127</v>
      </c>
      <c r="C13" s="91"/>
      <c r="D13" s="91"/>
      <c r="E13" s="91"/>
      <c r="F13" s="92"/>
      <c r="G13" s="20">
        <f>G12*(1+Prisudvikling2018)*(1+Prisudvikling2019)^4</f>
        <v>-43710.540462435609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122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93" t="s">
        <v>122</v>
      </c>
      <c r="C18" s="94"/>
      <c r="D18" s="95"/>
      <c r="E18" s="11">
        <v>-117720.65513814799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126</v>
      </c>
      <c r="C20" s="88"/>
      <c r="D20" s="89"/>
      <c r="E20" s="11">
        <f>E18/E19</f>
        <v>-29430.163784536999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131</v>
      </c>
      <c r="C21" s="91"/>
      <c r="D21" s="91"/>
      <c r="E21" s="91"/>
      <c r="F21" s="92"/>
      <c r="G21" s="20">
        <f>E20</f>
        <v>-29430.163784536999</v>
      </c>
      <c r="H21" s="21" t="s">
        <v>3</v>
      </c>
      <c r="I21" s="1"/>
    </row>
    <row r="22" spans="1:9" x14ac:dyDescent="0.25">
      <c r="A22" s="1"/>
      <c r="B22" s="90" t="s">
        <v>127</v>
      </c>
      <c r="C22" s="91"/>
      <c r="D22" s="91"/>
      <c r="E22" s="91"/>
      <c r="F22" s="92"/>
      <c r="G22" s="20">
        <f>G21*(1+Prisudvikling2018)*(1+Prisudvikling2019)^4</f>
        <v>-32021.383085085989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21:F21"/>
    <mergeCell ref="B22:F22"/>
    <mergeCell ref="B17:H17"/>
    <mergeCell ref="B18:D18"/>
    <mergeCell ref="B19:D19"/>
    <mergeCell ref="B20:D20"/>
    <mergeCell ref="B10:D10"/>
    <mergeCell ref="B11:D11"/>
    <mergeCell ref="B12:F12"/>
    <mergeCell ref="B13:F13"/>
    <mergeCell ref="B3:H4"/>
    <mergeCell ref="B8:H8"/>
    <mergeCell ref="B9:D9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2018-08-27T13:05:42Z</dcterms:modified>
</cp:coreProperties>
</file>