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6" i="19" l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2" i="11"/>
  <c r="F12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7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/>
  <c r="E12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<sst xmlns="http://schemas.openxmlformats.org/spreadsheetml/2006/main" count="327" uniqueCount="145">
  <si>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</si>
  <si>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</si>
  <si>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</si>
  <si>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</si>
  <si>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</si>
  <si>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</si>
  <si>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</si>
  <si>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</si>
  <si>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</si>
  <si>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</si>
  <si>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</si>
  <si>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</si>
  <si>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</si>
  <si>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</si>
  <si>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</si>
  <si>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</si>
  <si>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</si>
  <si>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</si>
  <si>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</si>
  <si>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</si>
  <si>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</si>
  <si>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</si>
  <si>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</si>
  <si>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</si>
  <si>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</si>
  <si>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</si>
  <si>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</si>
  <si>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</si>
  <si>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</si>
  <si>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</si>
  <si>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</si>
  <si>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</si>
  <si>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</si>
  <si>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</si>
  <si>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</si>
  <si>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</si>
  <si>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</si>
  <si>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</si>
  <si>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</si>
  <si>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</si>
  <si>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</si>
  <si>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</si>
  <si>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</si>
  <si>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</si>
  <si>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</si>
  <si>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</si>
  <si>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</si>
  <si>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</si>
  <si>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</si>
  <si>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</si>
  <si>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</si>
  <si>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</si>
  <si>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</si>
  <si>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</si>
  <si>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</si>
  <si>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</si>
  <si>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</si>
  <si>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</si>
  <si>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</si>
  <si>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</si>
  <si>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</si>
  <si>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</si>
  <si>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</si>
  <si>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</si>
  <si>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</si>
  <si>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</si>
  <si>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</si>
  <si>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</si>
  <si>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</si>
  <si>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</si>
  <si>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</si>
  <si>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</si>
  <si>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</si>
  <si>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</si>
  <si>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</si>
  <si>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</si>
  <si>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</si>
  <si>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</si>
  <si>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</si>
  <si>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</si>
  <si>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</si>
  <si>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</si>
  <si>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</si>
  <si>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</si>
  <si>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</si>
  <si>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</si>
  <si>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</si>
  <si>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</si>
  <si>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</si>
  <si>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</si>
  <si>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</si>
  <si>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</si>
  <si>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</si>
  <si>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</si>
  <si>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</si>
  <si>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</si>
  <si>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</si>
  <si>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</si>
  <si>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</si>
  <si>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</si>
  <si>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</si>
  <si>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</si>
  <si>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</si>
  <si>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</si>
  <si>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</si>
  <si>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</si>
  <si>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</si>
  <si>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</si>
  <si>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</si>
  <si>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</si>
  <si>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</si>
  <si>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</si>
  <si>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</si>
  <si>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</si>
  <si>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</si>
  <si>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</si>
  <si>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</si>
  <si>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</si>
  <si>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</si>
  <si>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</si>
  <si>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</si>
  <si>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</si>
  <si>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</si>
  <si>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</si>
  <si>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</si>
  <si>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</si>
  <si>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</si>
  <si>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</si>
  <si>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</si>
  <si>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</si>
  <si>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</si>
  <si>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</si>
  <si>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</si>
  <si>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</si>
  <si>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Ø 200 mm &lt; Ledningsnet ≤ Ø 500 mm</t>
  </si>
  <si>
    <t>Brønde</t>
  </si>
  <si>
    <t>Ingen bortfald eller nedsættelse</t>
  </si>
  <si>
    <t>Spildevandsafgift</t>
  </si>
  <si>
    <t>Afgift til Forsyningsekretariatet</t>
  </si>
  <si>
    <t>Skatter og afgifter</t>
  </si>
  <si>
    <t>Selskabsskatter</t>
  </si>
  <si>
    <t>Tjenestemandspensioner</t>
  </si>
  <si>
    <t>Erstatninger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</si>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</sst>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123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95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124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99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103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101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105</v>
      </c>
      <c r="C9" s="97"/>
      <c r="D9" s="98"/>
      <c r="E9" s="11">
        <v>146561845.74242479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121615045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24946800.742424786</v>
      </c>
      <c r="F12" s="25" t="s">
        <v>2</v>
      </c>
      <c r="G12" s="17">
        <f>E12</f>
        <v>24946800.742424786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6" t="s">
        <v>134</v>
      </c>
      <c r="C10" s="67">
        <v>75</v>
      </c>
      <c r="D10" s="11">
        <v>293036</v>
      </c>
      <c r="E10" s="11">
        <f>D10/C10</f>
        <v>3907.1466666666665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6" t="s">
        <v>135</v>
      </c>
      <c r="C11" s="67">
        <v>75</v>
      </c>
      <c r="D11" s="11">
        <v>257519</v>
      </c>
      <c r="E11" s="11">
        <f t="shared" ref="E11" si="0">D11/C11</f>
        <v>3433.5866666666666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92" t="s">
        <v>131</v>
      </c>
      <c r="C12" s="93"/>
      <c r="D12" s="94"/>
      <c r="E12" s="20">
        <f>SUM(E10:E11)</f>
        <v>7340.7333333333336</v>
      </c>
      <c r="F12" s="20">
        <f>SUM(F10:F11)</f>
        <v>0</v>
      </c>
      <c r="G12" s="20">
        <f>SUM(G10:G11)</f>
        <v>0</v>
      </c>
      <c r="H12" s="21" t="s">
        <v>2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8:H8"/>
    <mergeCell ref="B12:D12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Anlægsprojekter'!F12</f>
        <v>0</v>
      </c>
      <c r="E10" s="22" t="s">
        <v>2</v>
      </c>
      <c r="F10" s="11">
        <f>SUM('Fane 8. Anlægsprojekter'!E12,'Fane 8. Anlægsprojekter'!G12)</f>
        <v>7340.7333333333336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7340.7333333333336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7464.7917266666664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143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136</v>
      </c>
      <c r="C10" s="68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144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6.3146245230592205E-3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127614680.69592313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7464.7917266666664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2233383.0671588359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-819988.90506701148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-1037061.4752101026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-1394781.1587664459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126603697.01576507</v>
      </c>
      <c r="D18" s="18" t="s">
        <v>2</v>
      </c>
      <c r="E18" s="17">
        <f>C18</f>
        <v>126603697.01576507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1915179.2000000002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-50397.22154237295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1864781.9784576274</v>
      </c>
      <c r="D22" s="18" t="s">
        <v>2</v>
      </c>
      <c r="E22" s="17">
        <f>C22</f>
        <v>1864781.9784576274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</f>
        <v>6467517.8236193489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6467517.8236193489</v>
      </c>
      <c r="D26" s="18" t="s">
        <v>2</v>
      </c>
      <c r="E26" s="17">
        <f>C26</f>
        <v>6467517.8236193489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2116995.5720761498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38503.362706786167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2155498.9347829358</v>
      </c>
      <c r="D31" s="18" t="s">
        <v>2</v>
      </c>
      <c r="E31" s="17">
        <f>C31</f>
        <v>2155498.9347829358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137091495.75262496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126603697.01576507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2139602.4795664293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-812965.59617277805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-1033496.0578583303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-684816.86907781195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126212020.97222257</v>
      </c>
      <c r="D14" s="18" t="s">
        <v>2</v>
      </c>
      <c r="E14" s="17">
        <f>C14</f>
        <v>126212020.97222257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2012741.1290471696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-52964.527072994555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1959776.6019741751</v>
      </c>
      <c r="D18" s="18" t="s">
        <v>2</v>
      </c>
      <c r="E18" s="17">
        <f>C18</f>
        <v>1959776.6019741751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</f>
        <v>6576818.8748385152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6576818.8748385152</v>
      </c>
      <c r="D22" s="18" t="s">
        <v>2</v>
      </c>
      <c r="E22" s="17">
        <f>C22</f>
        <v>6576818.8748385152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134748616.44903526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126212020.97222257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2132983.1544305612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-810450.5104703008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-1029942.8984114133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-690331.67877998948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125814279.03899144</v>
      </c>
      <c r="D14" s="18" t="s">
        <v>2</v>
      </c>
      <c r="E14" s="17">
        <f>C14</f>
        <v>125814279.03899144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2046757.3751881195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-53859.651817877617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1992897.7233702419</v>
      </c>
      <c r="D18" s="18" t="s">
        <v>2</v>
      </c>
      <c r="E18" s="17">
        <f>C18</f>
        <v>1992897.7233702419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omk.'!E17*(1+Prisudvikling2019)^2</f>
        <v>6687967.1138232853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6687967.1138232853</v>
      </c>
      <c r="D22" s="18" t="s">
        <v>2</v>
      </c>
      <c r="E22" s="17">
        <f>C22</f>
        <v>6687967.1138232853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134495143.87618497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125814279.03899144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2126261.3157589552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-807896.47361755464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-1026401.9547266747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-695890.89907925436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125410351.02732691</v>
      </c>
      <c r="D13" s="18" t="s">
        <v>2</v>
      </c>
      <c r="E13" s="17">
        <f>C13</f>
        <v>125410351.02732691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6800993.7580468981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6800993.7580468981</v>
      </c>
      <c r="D21" s="18" t="s">
        <v>2</v>
      </c>
      <c r="E21" s="17">
        <f>C21</f>
        <v>6800993.7580468981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132211344.78537381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131796736.54776113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1832709.2422557566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2349346.6095822365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1882239.6725000001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127614680.69592313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137</v>
      </c>
      <c r="C10" s="64"/>
      <c r="D10" s="65"/>
      <c r="E10" s="11">
        <v>1522668</v>
      </c>
      <c r="F10" s="22" t="s">
        <v>2</v>
      </c>
      <c r="G10" s="1"/>
      <c r="H10" s="1"/>
    </row>
    <row r="11" spans="1:8" x14ac:dyDescent="0.25">
      <c r="A11" s="1"/>
      <c r="B11" s="63" t="s">
        <v>138</v>
      </c>
      <c r="C11" s="64"/>
      <c r="D11" s="65"/>
      <c r="E11" s="11">
        <v>75504</v>
      </c>
      <c r="F11" s="22" t="s">
        <v>2</v>
      </c>
      <c r="G11" s="1"/>
      <c r="H11" s="1"/>
    </row>
    <row r="12" spans="1:8" x14ac:dyDescent="0.25">
      <c r="A12" s="1"/>
      <c r="B12" s="63" t="s">
        <v>139</v>
      </c>
      <c r="C12" s="64"/>
      <c r="D12" s="65"/>
      <c r="E12" s="11">
        <v>566473</v>
      </c>
      <c r="F12" s="22" t="s">
        <v>2</v>
      </c>
      <c r="G12" s="1"/>
      <c r="H12" s="1"/>
    </row>
    <row r="13" spans="1:8" x14ac:dyDescent="0.25">
      <c r="A13" s="1"/>
      <c r="B13" s="63" t="s">
        <v>140</v>
      </c>
      <c r="C13" s="64"/>
      <c r="D13" s="65"/>
      <c r="E13" s="11">
        <v>3766180</v>
      </c>
      <c r="F13" s="22" t="s">
        <v>2</v>
      </c>
      <c r="G13" s="1"/>
      <c r="H13" s="1"/>
    </row>
    <row r="14" spans="1:8" x14ac:dyDescent="0.25">
      <c r="A14" s="1"/>
      <c r="B14" s="63" t="s">
        <v>141</v>
      </c>
      <c r="C14" s="64"/>
      <c r="D14" s="65"/>
      <c r="E14" s="11">
        <v>157886</v>
      </c>
      <c r="F14" s="22" t="s">
        <v>2</v>
      </c>
      <c r="G14" s="1"/>
      <c r="H14" s="1"/>
    </row>
    <row r="15" spans="1:8" x14ac:dyDescent="0.25">
      <c r="A15" s="1"/>
      <c r="B15" s="63" t="s">
        <v>142</v>
      </c>
      <c r="C15" s="64"/>
      <c r="D15" s="65"/>
      <c r="E15" s="11">
        <v>165624</v>
      </c>
      <c r="F15" s="22" t="s">
        <v>2</v>
      </c>
      <c r="G15" s="1"/>
      <c r="H15" s="1"/>
    </row>
    <row r="16" spans="1:8" x14ac:dyDescent="0.25">
      <c r="A16" s="1"/>
      <c r="B16" s="92" t="s">
        <v>128</v>
      </c>
      <c r="C16" s="93"/>
      <c r="D16" s="94"/>
      <c r="E16" s="20">
        <f>SUM(E10:E15)</f>
        <v>6254335</v>
      </c>
      <c r="F16" s="21" t="s">
        <v>2</v>
      </c>
      <c r="G16" s="1"/>
      <c r="H16" s="1"/>
    </row>
    <row r="17" spans="1:8" x14ac:dyDescent="0.25">
      <c r="A17" s="1"/>
      <c r="B17" s="92" t="s">
        <v>129</v>
      </c>
      <c r="C17" s="93"/>
      <c r="D17" s="94"/>
      <c r="E17" s="20">
        <f>E16*(1+Prisudvikling2019)^2</f>
        <v>6467517.8236193489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3">
    <mergeCell ref="B3:F4"/>
    <mergeCell ref="B16:D16"/>
    <mergeCell ref="B17:D17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1078438.6025627817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53921930.128139079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1395426.4361559269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78837651.760221854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-1742333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-1742333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2018-08-27T13:24:21Z</dcterms:modified>
</cp:coreProperties>
</file>