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2" i="19"/>
  <c r="E13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<sst xmlns="http://schemas.openxmlformats.org/spreadsheetml/2006/main" count="356" uniqueCount="157">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</sst>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2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25">
      <c r="A8" s="1"/>
      <c r="B8" s="1"/>
      <c r="C8" s="4"/>
      <c r="D8" s="75" t="s">
        <v>103</v>
      </c>
      <c r="E8" s="75"/>
      <c r="F8" s="75"/>
      <c r="G8" s="7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4" t="s">
        <v>5</v>
      </c>
      <c r="E11" s="74"/>
      <c r="F11" s="74"/>
      <c r="G11" s="7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1" t="s">
        <v>32</v>
      </c>
      <c r="E13" s="62"/>
      <c r="F13" s="62"/>
      <c r="G13" s="63"/>
      <c r="H13" s="1"/>
      <c r="I13" s="1"/>
    </row>
    <row r="14" spans="1:9" x14ac:dyDescent="0.25">
      <c r="A14" s="1"/>
      <c r="B14" s="1"/>
      <c r="C14" s="6" t="s">
        <v>31</v>
      </c>
      <c r="D14" s="61" t="s">
        <v>96</v>
      </c>
      <c r="E14" s="62"/>
      <c r="F14" s="62"/>
      <c r="G14" s="63"/>
      <c r="H14" s="1"/>
      <c r="I14" s="1"/>
    </row>
    <row r="15" spans="1:9" x14ac:dyDescent="0.25">
      <c r="A15" s="1"/>
      <c r="B15" s="1"/>
      <c r="C15" s="6" t="s">
        <v>94</v>
      </c>
      <c r="D15" s="61" t="s">
        <v>97</v>
      </c>
      <c r="E15" s="62"/>
      <c r="F15" s="62"/>
      <c r="G15" s="63"/>
      <c r="H15" s="1"/>
      <c r="I15" s="1"/>
    </row>
    <row r="16" spans="1:9" x14ac:dyDescent="0.25">
      <c r="A16" s="1"/>
      <c r="B16" s="1"/>
      <c r="C16" s="6" t="s">
        <v>95</v>
      </c>
      <c r="D16" s="61" t="s">
        <v>132</v>
      </c>
      <c r="E16" s="62"/>
      <c r="F16" s="62"/>
      <c r="G16" s="63"/>
      <c r="H16" s="1"/>
      <c r="I16" s="1"/>
    </row>
    <row r="17" spans="1:9" x14ac:dyDescent="0.25">
      <c r="A17" s="1"/>
      <c r="B17" s="1"/>
      <c r="C17" s="6" t="s">
        <v>7</v>
      </c>
      <c r="D17" s="76" t="s">
        <v>98</v>
      </c>
      <c r="E17" s="77"/>
      <c r="F17" s="77"/>
      <c r="G17" s="78"/>
      <c r="H17" s="1"/>
      <c r="I17" s="1"/>
    </row>
    <row r="18" spans="1:9" x14ac:dyDescent="0.25">
      <c r="A18" s="1"/>
      <c r="B18" s="1"/>
      <c r="C18" s="6" t="s">
        <v>8</v>
      </c>
      <c r="D18" s="76" t="s">
        <v>100</v>
      </c>
      <c r="E18" s="77"/>
      <c r="F18" s="77"/>
      <c r="G18" s="78"/>
      <c r="H18" s="1"/>
      <c r="I18" s="1"/>
    </row>
    <row r="19" spans="1:9" x14ac:dyDescent="0.25">
      <c r="A19" s="1"/>
      <c r="B19" s="1"/>
      <c r="C19" s="6" t="s">
        <v>9</v>
      </c>
      <c r="D19" s="76" t="s">
        <v>99</v>
      </c>
      <c r="E19" s="77"/>
      <c r="F19" s="77"/>
      <c r="G19" s="78"/>
      <c r="H19" s="1"/>
      <c r="I19" s="1"/>
    </row>
    <row r="20" spans="1:9" x14ac:dyDescent="0.25">
      <c r="A20" s="1"/>
      <c r="B20" s="1"/>
      <c r="C20" s="6" t="s">
        <v>10</v>
      </c>
      <c r="D20" s="79" t="s">
        <v>129</v>
      </c>
      <c r="E20" s="80"/>
      <c r="F20" s="80"/>
      <c r="G20" s="81"/>
      <c r="H20" s="1"/>
      <c r="I20" s="1"/>
    </row>
    <row r="21" spans="1:9" x14ac:dyDescent="0.25">
      <c r="A21" s="1"/>
      <c r="B21" s="1"/>
      <c r="C21" s="6" t="s">
        <v>11</v>
      </c>
      <c r="D21" s="71" t="s">
        <v>101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71" t="s">
        <v>130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13</v>
      </c>
      <c r="D23" s="71" t="s">
        <v>104</v>
      </c>
      <c r="E23" s="72"/>
      <c r="F23" s="72"/>
      <c r="G23" s="73"/>
      <c r="H23" s="1"/>
      <c r="I23" s="1"/>
    </row>
    <row r="24" spans="1:9" x14ac:dyDescent="0.25">
      <c r="A24" s="1"/>
      <c r="B24" s="1"/>
      <c r="C24" s="6" t="s">
        <v>25</v>
      </c>
      <c r="D24" s="67" t="s">
        <v>28</v>
      </c>
      <c r="E24" s="68"/>
      <c r="F24" s="68"/>
      <c r="G24" s="69"/>
      <c r="H24" s="1"/>
      <c r="I24" s="1"/>
    </row>
    <row r="25" spans="1:9" x14ac:dyDescent="0.25">
      <c r="A25" s="1"/>
      <c r="B25" s="1"/>
      <c r="C25" s="6" t="s">
        <v>29</v>
      </c>
      <c r="D25" s="64" t="s">
        <v>102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30</v>
      </c>
      <c r="D26" s="64" t="s">
        <v>65</v>
      </c>
      <c r="E26" s="65"/>
      <c r="F26" s="65"/>
      <c r="G26" s="66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2" t="s">
        <v>134</v>
      </c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-6130348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-4907938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-1222410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-611205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4" t="s">
        <v>135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5" t="s">
        <v>112</v>
      </c>
      <c r="C8" s="86"/>
      <c r="D8" s="86"/>
      <c r="E8" s="86"/>
      <c r="F8" s="86"/>
      <c r="G8" s="86"/>
      <c r="H8" s="87"/>
      <c r="I8" s="1"/>
    </row>
    <row r="9" spans="1:9" x14ac:dyDescent="0.25">
      <c r="A9" s="1"/>
      <c r="B9" s="88" t="s">
        <v>105</v>
      </c>
      <c r="C9" s="89"/>
      <c r="D9" s="90"/>
      <c r="E9" s="11">
        <v>5618070.9269910166</v>
      </c>
      <c r="F9" s="22" t="s">
        <v>3</v>
      </c>
      <c r="G9" s="19"/>
      <c r="H9" s="27"/>
      <c r="I9" s="1"/>
    </row>
    <row r="10" spans="1:9" x14ac:dyDescent="0.25">
      <c r="A10" s="1"/>
      <c r="B10" s="88" t="s">
        <v>106</v>
      </c>
      <c r="C10" s="89"/>
      <c r="D10" s="90"/>
      <c r="E10" s="11">
        <v>5457048</v>
      </c>
      <c r="F10" s="22" t="s">
        <v>3</v>
      </c>
      <c r="G10" s="14"/>
      <c r="H10" s="28"/>
      <c r="I10" s="1"/>
    </row>
    <row r="11" spans="1:9" x14ac:dyDescent="0.25">
      <c r="A11" s="1"/>
      <c r="B11" s="88" t="s">
        <v>113</v>
      </c>
      <c r="C11" s="89"/>
      <c r="D11" s="90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4" t="s">
        <v>107</v>
      </c>
      <c r="C12" s="95"/>
      <c r="D12" s="96"/>
      <c r="E12" s="17">
        <f>E9-(E10-E11)</f>
        <v>161022.9269910166</v>
      </c>
      <c r="F12" s="25" t="s">
        <v>3</v>
      </c>
      <c r="G12" s="17">
        <f>E12</f>
        <v>161022.9269910166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5" t="s">
        <v>117</v>
      </c>
      <c r="C17" s="86"/>
      <c r="D17" s="86"/>
      <c r="E17" s="86"/>
      <c r="F17" s="86"/>
      <c r="G17" s="86"/>
      <c r="H17" s="87"/>
      <c r="I17" s="1"/>
    </row>
    <row r="18" spans="1:9" x14ac:dyDescent="0.25">
      <c r="A18" s="1"/>
      <c r="B18" s="91" t="s">
        <v>114</v>
      </c>
      <c r="C18" s="92"/>
      <c r="D18" s="93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1" t="s">
        <v>115</v>
      </c>
      <c r="C19" s="92"/>
      <c r="D19" s="93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1" t="s">
        <v>116</v>
      </c>
      <c r="C20" s="92"/>
      <c r="D20" s="93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5" t="s">
        <v>118</v>
      </c>
      <c r="C21" s="86"/>
      <c r="D21" s="86"/>
      <c r="E21" s="86"/>
      <c r="F21" s="87"/>
      <c r="G21" s="20">
        <f>E20</f>
        <v>0</v>
      </c>
      <c r="H21" s="21" t="s">
        <v>3</v>
      </c>
      <c r="I21" s="1"/>
    </row>
    <row r="22" spans="1:9" x14ac:dyDescent="0.25">
      <c r="A22" s="1"/>
      <c r="B22" s="85" t="s">
        <v>119</v>
      </c>
      <c r="C22" s="86"/>
      <c r="D22" s="86"/>
      <c r="E22" s="86"/>
      <c r="F22" s="87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42578125" style="2" customWidth="1"/>
    <col min="3" max="3" width="10" style="2" customWidth="1"/>
    <col min="4" max="4" width="15.140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2" t="s">
        <v>141</v>
      </c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5" t="s">
        <v>142</v>
      </c>
      <c r="C8" s="86"/>
      <c r="D8" s="86"/>
      <c r="E8" s="86"/>
      <c r="F8" s="86"/>
      <c r="G8" s="86"/>
      <c r="H8" s="87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97" t="s">
        <v>148</v>
      </c>
      <c r="C10" s="98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5" t="s">
        <v>143</v>
      </c>
      <c r="C11" s="86"/>
      <c r="D11" s="87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2" t="s">
        <v>93</v>
      </c>
      <c r="C3" s="82"/>
      <c r="D3" s="82"/>
      <c r="E3" s="82"/>
      <c r="F3" s="82"/>
      <c r="G3" s="82"/>
      <c r="H3" s="1"/>
    </row>
    <row r="4" spans="1:8" ht="15" customHeight="1" x14ac:dyDescent="0.25">
      <c r="A4" s="1"/>
      <c r="B4" s="82"/>
      <c r="C4" s="82"/>
      <c r="D4" s="82"/>
      <c r="E4" s="82"/>
      <c r="F4" s="82"/>
      <c r="G4" s="8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155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153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156</v>
      </c>
      <c r="C3" s="84"/>
      <c r="D3" s="84"/>
      <c r="E3" s="84"/>
      <c r="F3" s="84"/>
      <c r="G3" s="1"/>
      <c r="H3" s="1"/>
    </row>
    <row r="4" spans="1:8" ht="25.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46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3433407.9571900573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43604.281056313725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-59109.20805018831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3417903.0301961829</v>
      </c>
      <c r="D15" s="18" t="s">
        <v>3</v>
      </c>
      <c r="E15" s="17">
        <f>C15</f>
        <v>3417903.0301961829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151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omk.'!E13</f>
        <v>1918181.2386119396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1918181.2386119396</v>
      </c>
      <c r="D23" s="18" t="s">
        <v>3</v>
      </c>
      <c r="E23" s="17">
        <f>C23</f>
        <v>1918181.2386119396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10899.255758902904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10899.255758902904</v>
      </c>
      <c r="D28" s="18" t="s">
        <v>3</v>
      </c>
      <c r="E28" s="17">
        <f>C28</f>
        <v>10899.255758902904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-611205</v>
      </c>
      <c r="D30" s="18" t="s">
        <v>3</v>
      </c>
      <c r="E30" s="17">
        <f>C30</f>
        <v>-611205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4735778.5245670257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47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3417903.0301961829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43407.368483491518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-58842.276777554471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3402468.1219021203</v>
      </c>
      <c r="D14" s="18" t="s">
        <v>3</v>
      </c>
      <c r="E14" s="17">
        <f>C14</f>
        <v>3402468.1219021203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151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omk.'!E13*(1+Prisudvikling2019)</f>
        <v>1950598.5015444811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1950598.5015444811</v>
      </c>
      <c r="D22" s="18" t="s">
        <v>3</v>
      </c>
      <c r="E22" s="17">
        <f>C22</f>
        <v>1950598.5015444811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-611205</v>
      </c>
      <c r="D24" s="18" t="s">
        <v>3</v>
      </c>
      <c r="E24" s="17">
        <f>C24</f>
        <v>-611205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4741861.6234466014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90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83" t="s">
        <v>48</v>
      </c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3402468.1219021203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34816.159636430188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58090.104358001496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-59421.364560241389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3435953.0213363105</v>
      </c>
      <c r="D13" s="18" t="s">
        <v>3</v>
      </c>
      <c r="E13" s="17">
        <f>C13</f>
        <v>3435953.0213363105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151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omk.'!E13*(1+Prisudvikling2019)^2</f>
        <v>1983563.6162205827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1983563.6162205827</v>
      </c>
      <c r="D21" s="18" t="s">
        <v>3</v>
      </c>
      <c r="E21" s="17">
        <f>C21</f>
        <v>1983563.6162205827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-31575.180215112719</v>
      </c>
      <c r="D23" s="18" t="s">
        <v>3</v>
      </c>
      <c r="E23" s="17">
        <f>C23</f>
        <v>-31575.180215112719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-18518.546991167528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-18518.546991167528</v>
      </c>
      <c r="D27" s="36" t="s">
        <v>3</v>
      </c>
      <c r="E27" s="17">
        <f>C27</f>
        <v>-18518.546991167528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5369422.9103506133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91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83" t="s">
        <v>48</v>
      </c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3435953.0213363105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58067.606060583639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-59398.350665747203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3434622.276731147</v>
      </c>
      <c r="D12" s="18" t="s">
        <v>3</v>
      </c>
      <c r="E12" s="17">
        <f>C12</f>
        <v>3434622.276731147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151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omk.'!E13*(1+Prisudvikling2019)^3</f>
        <v>2017085.8413347101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2017085.8413347101</v>
      </c>
      <c r="D20" s="18" t="s">
        <v>3</v>
      </c>
      <c r="E20" s="17">
        <f>C20</f>
        <v>2017085.8413347101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-32108.800760748123</v>
      </c>
      <c r="D22" s="18" t="s">
        <v>3</v>
      </c>
      <c r="E22" s="17">
        <f>C22</f>
        <v>-32108.800760748123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-18831.510435318258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154</v>
      </c>
      <c r="C26" s="55">
        <f>SUM(C24:C25)</f>
        <v>-18831.510435318258</v>
      </c>
      <c r="D26" s="36" t="s">
        <v>3</v>
      </c>
      <c r="E26" s="17">
        <f>C26</f>
        <v>-18831.510435318258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5400767.8068697909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92</v>
      </c>
      <c r="C3" s="84"/>
      <c r="D3" s="84"/>
      <c r="E3" s="84"/>
      <c r="F3" s="84"/>
      <c r="G3" s="84"/>
      <c r="H3" s="84"/>
      <c r="I3" s="1"/>
    </row>
    <row r="4" spans="1:9" ht="29.2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5292985.2755787252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1859577.3183886679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3433407.9571900573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138</v>
      </c>
      <c r="C3" s="84"/>
      <c r="D3" s="84"/>
      <c r="E3" s="84"/>
      <c r="F3" s="84"/>
      <c r="G3" s="84"/>
      <c r="H3" s="84"/>
      <c r="I3" s="1"/>
    </row>
    <row r="4" spans="1:9" ht="29.2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1556884.3768670955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1951864.1998054348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3508748.5766725303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1556884.3768670955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1984973.2043141015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3541857.581181197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33109.004508666694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33109.004508666694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34816.159636430188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152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2" t="s">
        <v>133</v>
      </c>
      <c r="C3" s="82"/>
      <c r="D3" s="82"/>
      <c r="E3" s="82"/>
      <c r="F3" s="82"/>
      <c r="G3" s="1"/>
      <c r="H3" s="1"/>
    </row>
    <row r="4" spans="1:8" ht="15" customHeight="1" x14ac:dyDescent="0.25">
      <c r="A4" s="1"/>
      <c r="B4" s="82"/>
      <c r="C4" s="82"/>
      <c r="D4" s="82"/>
      <c r="E4" s="82"/>
      <c r="F4" s="8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1851007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3947</v>
      </c>
      <c r="F11" s="22" t="s">
        <v>3</v>
      </c>
      <c r="G11" s="1"/>
      <c r="H11" s="1"/>
    </row>
    <row r="12" spans="1:8" x14ac:dyDescent="0.25">
      <c r="A12" s="1"/>
      <c r="B12" s="38" t="s">
        <v>136</v>
      </c>
      <c r="C12" s="39"/>
      <c r="D12" s="40"/>
      <c r="E12" s="20">
        <f>SUM(E10:E11)</f>
        <v>1854954</v>
      </c>
      <c r="F12" s="21" t="s">
        <v>3</v>
      </c>
      <c r="G12" s="1"/>
      <c r="H12" s="1"/>
    </row>
    <row r="13" spans="1:8" x14ac:dyDescent="0.25">
      <c r="A13" s="1"/>
      <c r="B13" s="38" t="s">
        <v>137</v>
      </c>
      <c r="C13" s="39"/>
      <c r="D13" s="40"/>
      <c r="E13" s="20">
        <f>E12*(1+Prisudvikling2019)^2</f>
        <v>1918181.2386119396</v>
      </c>
      <c r="F13" s="21" t="s">
        <v>3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4" t="s">
        <v>128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5" t="s">
        <v>124</v>
      </c>
      <c r="C8" s="86"/>
      <c r="D8" s="86"/>
      <c r="E8" s="86"/>
      <c r="F8" s="86"/>
      <c r="G8" s="86"/>
      <c r="H8" s="87"/>
      <c r="I8" s="1"/>
    </row>
    <row r="9" spans="1:9" x14ac:dyDescent="0.25">
      <c r="A9" s="1"/>
      <c r="B9" s="88" t="s">
        <v>33</v>
      </c>
      <c r="C9" s="89"/>
      <c r="D9" s="90"/>
      <c r="E9" s="11">
        <v>-116080.27333333333</v>
      </c>
      <c r="F9" s="22" t="s">
        <v>3</v>
      </c>
      <c r="G9" s="19"/>
      <c r="H9" s="27"/>
      <c r="I9" s="1"/>
    </row>
    <row r="10" spans="1:9" x14ac:dyDescent="0.25">
      <c r="A10" s="1"/>
      <c r="B10" s="91" t="s">
        <v>115</v>
      </c>
      <c r="C10" s="92"/>
      <c r="D10" s="93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1" t="s">
        <v>125</v>
      </c>
      <c r="C11" s="92"/>
      <c r="D11" s="93"/>
      <c r="E11" s="11">
        <f>E9/E10</f>
        <v>-29020.068333333333</v>
      </c>
      <c r="F11" s="22" t="s">
        <v>3</v>
      </c>
      <c r="G11" s="14"/>
      <c r="H11" s="28"/>
      <c r="I11" s="1"/>
    </row>
    <row r="12" spans="1:9" x14ac:dyDescent="0.25">
      <c r="A12" s="1"/>
      <c r="B12" s="85" t="s">
        <v>131</v>
      </c>
      <c r="C12" s="86"/>
      <c r="D12" s="86"/>
      <c r="E12" s="86"/>
      <c r="F12" s="87"/>
      <c r="G12" s="20">
        <f>E11</f>
        <v>-29020.068333333333</v>
      </c>
      <c r="H12" s="21" t="s">
        <v>3</v>
      </c>
      <c r="I12" s="1"/>
    </row>
    <row r="13" spans="1:9" x14ac:dyDescent="0.25">
      <c r="A13" s="1"/>
      <c r="B13" s="85" t="s">
        <v>127</v>
      </c>
      <c r="C13" s="86"/>
      <c r="D13" s="86"/>
      <c r="E13" s="86"/>
      <c r="F13" s="87"/>
      <c r="G13" s="20">
        <f>G12*(1+Prisudvikling2018)*(1+Prisudvikling2019)^4</f>
        <v>-31575.180215112719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5" t="s">
        <v>122</v>
      </c>
      <c r="C17" s="86"/>
      <c r="D17" s="86"/>
      <c r="E17" s="86"/>
      <c r="F17" s="86"/>
      <c r="G17" s="86"/>
      <c r="H17" s="87"/>
      <c r="I17" s="1"/>
    </row>
    <row r="18" spans="1:9" x14ac:dyDescent="0.25">
      <c r="A18" s="1"/>
      <c r="B18" s="88" t="s">
        <v>122</v>
      </c>
      <c r="C18" s="89"/>
      <c r="D18" s="90"/>
      <c r="E18" s="11">
        <v>-68079.99136746116</v>
      </c>
      <c r="F18" s="22" t="s">
        <v>3</v>
      </c>
      <c r="G18" s="14"/>
      <c r="H18" s="28"/>
      <c r="I18" s="1"/>
    </row>
    <row r="19" spans="1:9" x14ac:dyDescent="0.25">
      <c r="A19" s="1"/>
      <c r="B19" s="91" t="s">
        <v>115</v>
      </c>
      <c r="C19" s="92"/>
      <c r="D19" s="93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1" t="s">
        <v>126</v>
      </c>
      <c r="C20" s="92"/>
      <c r="D20" s="93"/>
      <c r="E20" s="11">
        <f>E18/E19</f>
        <v>-17019.99784186529</v>
      </c>
      <c r="F20" s="22" t="s">
        <v>3</v>
      </c>
      <c r="G20" s="14"/>
      <c r="H20" s="28"/>
      <c r="I20" s="1"/>
    </row>
    <row r="21" spans="1:9" x14ac:dyDescent="0.25">
      <c r="A21" s="1"/>
      <c r="B21" s="85" t="s">
        <v>131</v>
      </c>
      <c r="C21" s="86"/>
      <c r="D21" s="86"/>
      <c r="E21" s="86"/>
      <c r="F21" s="87"/>
      <c r="G21" s="20">
        <f>E20</f>
        <v>-17019.99784186529</v>
      </c>
      <c r="H21" s="21" t="s">
        <v>3</v>
      </c>
      <c r="I21" s="1"/>
    </row>
    <row r="22" spans="1:9" x14ac:dyDescent="0.25">
      <c r="A22" s="1"/>
      <c r="B22" s="85" t="s">
        <v>127</v>
      </c>
      <c r="C22" s="86"/>
      <c r="D22" s="86"/>
      <c r="E22" s="86"/>
      <c r="F22" s="87"/>
      <c r="G22" s="20">
        <f>G21*(1+Prisudvikling2018)*(1+Prisudvikling2019)^4</f>
        <v>-18518.546991167528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2018-08-28T08:05:13Z</dcterms:modified>
</cp:coreProperties>
</file>