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<sst xmlns="http://schemas.openxmlformats.org/spreadsheetml/2006/main" count="360" uniqueCount="159">
  <si>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</si>
  <si>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</si>
  <si>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</si>
  <si>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</si>
  <si>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</si>
  <si>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</si>
  <si>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</si>
  <si>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</si>
  <si>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</si>
  <si>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</si>
  <si>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</si>
  <si>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</si>
  <si>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</si>
  <si>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</si>
  <si>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</si>
  <si>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</si>
  <si>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</si>
  <si>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</si>
  <si>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</si>
  <si>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</si>
  <si>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</si>
  <si>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</si>
  <si>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</si>
  <si>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</si>
  <si>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</si>
  <si>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</si>
  <si>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</si>
  <si>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</si>
  <si>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</si>
  <si>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</si>
  <si>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</si>
  <si>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</si>
  <si>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</si>
  <si>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</si>
  <si>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</si>
  <si>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</si>
  <si>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</si>
  <si>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</si>
  <si>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</si>
  <si>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</si>
  <si>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</si>
  <si>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</si>
  <si>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</si>
  <si>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</si>
  <si>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</si>
  <si>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</si>
  <si>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</si>
  <si>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</si>
  <si>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</si>
  <si>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</si>
  <si>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</si>
  <si>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</si>
  <si>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</si>
  <si>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</si>
  <si>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</si>
  <si>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</si>
  <si>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</si>
  <si>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</si>
  <si>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</si>
  <si>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</si>
  <si>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</si>
  <si>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</si>
  <si>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</si>
  <si>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</si>
  <si>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</si>
  <si>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</si>
  <si>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</si>
  <si>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</si>
  <si>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</si>
  <si>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</si>
  <si>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</si>
  <si>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</si>
  <si>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</si>
  <si>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</si>
  <si>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</si>
  <si>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</si>
  <si>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</si>
  <si>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</si>
  <si>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</si>
  <si>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</si>
  <si>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</si>
  <si>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</si>
  <si>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</si>
  <si>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</si>
  <si>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</si>
  <si>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</si>
  <si>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</si>
  <si>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</si>
  <si>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</si>
  <si>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</si>
  <si>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</si>
  <si>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</si>
  <si>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</si>
  <si>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</si>
  <si>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</si>
  <si>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</si>
  <si>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</si>
  <si>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</si>
  <si>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</si>
  <si>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</si>
  <si>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</si>
  <si>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</si>
  <si>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</si>
  <si>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</si>
  <si>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</si>
  <si>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</si>
  <si>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</si>
  <si>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</si>
  <si>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</si>
  <si>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</si>
  <si>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</si>
  <si>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</si>
  <si>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</si>
  <si>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</si>
  <si>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</si>
  <si>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</si>
  <si>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</si>
  <si>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</si>
  <si>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</si>
  <si>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</si>
  <si>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</si>
  <si>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</si>
  <si>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</si>
  <si>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</si>
  <si>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</si>
  <si>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</si>
  <si>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</si>
  <si>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</si>
  <si>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</si>
  <si>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</si>
  <si>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</si>
  <si>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</si>
  <si>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</si>
  <si>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</si>
  <si>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</si>
  <si>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</si>
  <si>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</si>
  <si>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</si>
  <si>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</si>
  <si>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</si>
  <si>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</si>
  <si>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</si>
  <si>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</si>
  <si>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</si>
  <si>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</si>
  <si>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</si>
  <si>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</si>
  <si>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</si>
  <si>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</si>
  <si>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til Forsyningsekretariatet</t>
  </si>
  <si>
    <t>Erstatninger</t>
  </si>
  <si>
    <t>Undersøgelsesudgifter i forbindelse med fusion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</si>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</sst>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-2100026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-1657801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-442225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-221112.5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3748372.6430000002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4824120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-1075747.3569999998</v>
      </c>
      <c r="F12" s="25" t="s">
        <v>3</v>
      </c>
      <c r="G12" s="17">
        <f>E12</f>
        <v>-1075747.3569999998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-1075747.3569999998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-268936.83924999996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-268936.83924999996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-287583.05025227764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14062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3357393.7420775769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42638.900524385223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-57800.554924233358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3342232.0876777289</v>
      </c>
      <c r="D15" s="18" t="s">
        <v>3</v>
      </c>
      <c r="E15" s="17">
        <f>C15</f>
        <v>3342232.0876777289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1484632.1189368914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1484632.1189368914</v>
      </c>
      <c r="D23" s="18" t="s">
        <v>3</v>
      </c>
      <c r="E23" s="17">
        <f>C23</f>
        <v>1484632.1189368914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7396.8291745327488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7396.8291745327488</v>
      </c>
      <c r="D28" s="18" t="s">
        <v>3</v>
      </c>
      <c r="E28" s="17">
        <f>C28</f>
        <v>7396.8291745327488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-221112.5</v>
      </c>
      <c r="D30" s="18" t="s">
        <v>3</v>
      </c>
      <c r="E30" s="17">
        <f>C30</f>
        <v>-221112.5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4613148.5357891526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3342232.0876777289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x14ac:dyDescent="0.25">
      <c r="A12" s="1"/>
      <c r="B12" s="42" t="s">
        <v>41</v>
      </c>
      <c r="C12" s="11">
        <f>(C9-C10-C11)*Prisudvikling2017+C10*Prisudvikling2018+C11*Prisudvikling2019</f>
        <v>42446.347513507157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-57539.533398251013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3327138.9017929849</v>
      </c>
      <c r="D14" s="18" t="s">
        <v>3</v>
      </c>
      <c r="E14" s="17">
        <f>C14</f>
        <v>3327138.9017929849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1509722.4017469247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1509722.4017469247</v>
      </c>
      <c r="D22" s="18" t="s">
        <v>3</v>
      </c>
      <c r="E22" s="17">
        <f>C22</f>
        <v>1509722.4017469247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-221112.5</v>
      </c>
      <c r="D24" s="18" t="s">
        <v>3</v>
      </c>
      <c r="E24" s="17">
        <f>C24</f>
        <v>-221112.5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4615748.8035399094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3327138.9017929849</v>
      </c>
      <c r="D9" s="8" t="s">
        <v>3</v>
      </c>
      <c r="E9" s="9"/>
      <c r="F9" s="10"/>
      <c r="G9" s="1"/>
    </row>
    <row r="10" spans="1:7" x14ac:dyDescent="0.25">
      <c r="A10" s="1"/>
      <c r="B10" s="41" t="s">
        <v>27</v>
      </c>
      <c r="C10" s="7">
        <f>'Fane 4. Korrigeret grundlag'!G24</f>
        <v>-121056.7940196017</v>
      </c>
      <c r="D10" s="8" t="s">
        <v>3</v>
      </c>
      <c r="E10" s="32"/>
      <c r="F10" s="13"/>
      <c r="G10" s="1"/>
    </row>
    <row r="11" spans="1:7" x14ac:dyDescent="0.25">
      <c r="A11" s="1"/>
      <c r="B11" s="42" t="s">
        <v>41</v>
      </c>
      <c r="C11" s="11">
        <f>SUM(C9:C10)*Prisudvikling2019</f>
        <v>54182.787621370167</v>
      </c>
      <c r="D11" s="8" t="s">
        <v>3</v>
      </c>
      <c r="E11" s="12"/>
      <c r="F11" s="13"/>
      <c r="G11" s="1"/>
    </row>
    <row r="12" spans="1:7" x14ac:dyDescent="0.25">
      <c r="A12" s="1"/>
      <c r="B12" s="42" t="s">
        <v>14</v>
      </c>
      <c r="C12" s="11">
        <f>-SUM(C9:C11)*GenereltKrav</f>
        <v>-55424.503221710809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3204840.3921730425</v>
      </c>
      <c r="D13" s="18" t="s">
        <v>3</v>
      </c>
      <c r="E13" s="17">
        <f>C13</f>
        <v>3204840.3921730425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1535236.7103364477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1535236.7103364477</v>
      </c>
      <c r="D21" s="18" t="s">
        <v>3</v>
      </c>
      <c r="E21" s="17">
        <f>C21</f>
        <v>1535236.7103364477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-147717.62400659948</v>
      </c>
      <c r="D23" s="18" t="s">
        <v>3</v>
      </c>
      <c r="E23" s="17">
        <f>C23</f>
        <v>-147717.62400659948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8564.0879018865835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-287583.05025227764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-279018.96235039103</v>
      </c>
      <c r="D27" s="36" t="s">
        <v>3</v>
      </c>
      <c r="E27" s="17">
        <f>C27</f>
        <v>-279018.96235039103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4313340.5161525002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3204840.3921730425</v>
      </c>
      <c r="D9" s="8" t="s">
        <v>3</v>
      </c>
      <c r="E9" s="9"/>
      <c r="F9" s="10"/>
      <c r="G9" s="1"/>
    </row>
    <row r="10" spans="1:7" x14ac:dyDescent="0.25">
      <c r="A10" s="1"/>
      <c r="B10" s="42" t="s">
        <v>41</v>
      </c>
      <c r="C10" s="11">
        <f>C9*Prisudvikling2019</f>
        <v>54161.802627724413</v>
      </c>
      <c r="D10" s="8" t="s">
        <v>3</v>
      </c>
      <c r="E10" s="12"/>
      <c r="F10" s="13"/>
      <c r="G10" s="1"/>
    </row>
    <row r="11" spans="1:7" x14ac:dyDescent="0.25">
      <c r="A11" s="1"/>
      <c r="B11" s="42" t="s">
        <v>14</v>
      </c>
      <c r="C11" s="11">
        <f>-SUM(C9:C10)*GenereltKrav</f>
        <v>-55403.037311613043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3203599.157489154</v>
      </c>
      <c r="D12" s="18" t="s">
        <v>3</v>
      </c>
      <c r="E12" s="17">
        <f>C12</f>
        <v>3203599.157489154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1561182.2107411332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1561182.2107411332</v>
      </c>
      <c r="D20" s="18" t="s">
        <v>3</v>
      </c>
      <c r="E20" s="17">
        <f>C20</f>
        <v>1561182.2107411332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-150214.05185231101</v>
      </c>
      <c r="D22" s="18" t="s">
        <v>3</v>
      </c>
      <c r="E22" s="17">
        <f>C22</f>
        <v>-150214.05185231101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8708.8209874284657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-292443.20380154112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-283734.38281411264</v>
      </c>
      <c r="D26" s="36" t="s">
        <v>3</v>
      </c>
      <c r="E26" s="17">
        <f>C26</f>
        <v>-283734.38281411264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4330832.9335638629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4651985.5019775769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1294591.7598999999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3357393.7420775769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1492565.7042711065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1938455.1890312182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3431020.8933023247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1323226.7193261066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1992673.2077107185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3315899.9270368251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-169338.98494499992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54218.018679500325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-115120.96626549959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-121056.7940196017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156</v>
      </c>
      <c r="C10" s="46"/>
      <c r="D10" s="47"/>
      <c r="E10" s="11">
        <v>1419826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2956</v>
      </c>
      <c r="F11" s="22" t="s">
        <v>3</v>
      </c>
      <c r="G11" s="1"/>
      <c r="H11" s="1"/>
    </row>
    <row r="12" spans="1:8" x14ac:dyDescent="0.25">
      <c r="A12" s="1"/>
      <c r="B12" s="41" t="s">
        <v>150</v>
      </c>
      <c r="C12" s="46"/>
      <c r="D12" s="47"/>
      <c r="E12" s="11">
        <v>413.56</v>
      </c>
      <c r="F12" s="22" t="s">
        <v>3</v>
      </c>
      <c r="G12" s="1"/>
      <c r="H12" s="1"/>
    </row>
    <row r="13" spans="1:8" ht="15" customHeight="1" x14ac:dyDescent="0.25">
      <c r="A13" s="1"/>
      <c r="B13" s="41" t="s">
        <v>151</v>
      </c>
      <c r="C13" s="46"/>
      <c r="D13" s="47"/>
      <c r="E13" s="11">
        <v>12500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1435695.56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1484632.1189368914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-543056.35166666668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-135764.08791666667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-135764.08791666667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-147717.62400659948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31484.275235454552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7871.068808863638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7871.068808863638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8564.0879018865835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2018-09-04T08:20:14Z</dcterms:modified>
</cp:coreProperties>
</file>