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4" i="19" l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2" i="11" l="1"/>
  <c r="F12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E10" i="11" l="1"/>
  <c r="E12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<sst xmlns="http://schemas.openxmlformats.org/spreadsheetml/2006/main" count="362" uniqueCount="160">
  <si>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</si>
  <si>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</si>
  <si>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</si>
  <si>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</si>
  <si>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</si>
  <si>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</si>
  <si>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</si>
  <si>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</si>
  <si>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</si>
  <si>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</si>
  <si>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</si>
  <si>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</si>
  <si>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</si>
  <si>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</si>
  <si>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</si>
  <si>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</si>
  <si>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</si>
  <si>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</si>
  <si>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</si>
  <si>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</si>
  <si>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</si>
  <si>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</si>
  <si>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</si>
  <si>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</si>
  <si>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</si>
  <si>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</si>
  <si>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</si>
  <si>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</si>
  <si>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</si>
  <si>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</si>
  <si>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</si>
  <si>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</si>
  <si>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</si>
  <si>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</si>
  <si>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</si>
  <si>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</si>
  <si>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</si>
  <si>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</si>
  <si>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</si>
  <si>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</si>
  <si>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</si>
  <si>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</si>
  <si>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</si>
  <si>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</si>
  <si>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</si>
  <si>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</si>
  <si>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</si>
  <si>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</si>
  <si>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</si>
  <si>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</si>
  <si>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</si>
  <si>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</si>
  <si>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</si>
  <si>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</si>
  <si>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</si>
  <si>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</si>
  <si>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</si>
  <si>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</si>
  <si>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</si>
  <si>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</si>
  <si>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</si>
  <si>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</si>
  <si>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</si>
  <si>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</si>
  <si>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</si>
  <si>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</si>
  <si>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</si>
  <si>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</si>
  <si>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</si>
  <si>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</si>
  <si>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</si>
  <si>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</si>
  <si>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</si>
  <si>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</si>
  <si>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</si>
  <si>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</si>
  <si>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</si>
  <si>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</si>
  <si>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</si>
  <si>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</si>
  <si>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</si>
  <si>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</si>
  <si>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</si>
  <si>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</si>
  <si>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</si>
  <si>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</si>
  <si>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</si>
  <si>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</si>
  <si>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</si>
  <si>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</si>
  <si>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</si>
  <si>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</si>
  <si>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</si>
  <si>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</si>
  <si>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</si>
  <si>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</si>
  <si>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</si>
  <si>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</si>
  <si>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</si>
  <si>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</si>
  <si>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</si>
  <si>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</si>
  <si>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</si>
  <si>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</si>
  <si>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</si>
  <si>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</si>
  <si>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</si>
  <si>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</si>
  <si>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</si>
  <si>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</si>
  <si>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</si>
  <si>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</si>
  <si>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</si>
  <si>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</si>
  <si>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</si>
  <si>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</si>
  <si>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</si>
  <si>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</si>
  <si>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</si>
  <si>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</si>
  <si>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</si>
  <si>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</si>
  <si>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</si>
  <si>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</si>
  <si>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</si>
  <si>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</si>
  <si>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</si>
  <si>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</si>
  <si>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</si>
  <si>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</si>
  <si>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</si>
  <si>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</si>
  <si>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</si>
  <si>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</si>
  <si>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</si>
  <si>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</si>
  <si>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</si>
  <si>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</si>
  <si>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</si>
  <si>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</si>
  <si>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</si>
  <si>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</si>
  <si>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</si>
  <si>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</si>
  <si>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</si>
  <si>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</si>
  <si>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</si>
  <si>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</si>
  <si>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Ledningsnet ≤ Ø 200 mm</t>
  </si>
  <si>
    <t>Ø 200 mm &lt; Ledningsnet ≤ Ø 500 mm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</si>
  <si>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</si>
  <si>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</si>
  <si>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</si>
  <si>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</si>
  <si>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Spildevandsafgift</t>
  </si>
  <si>
    <t>Afgift til Forsyningsekretariatet</t>
  </si>
  <si>
    <t>Skatter og afgifter</t>
  </si>
  <si>
    <t>Erstatninger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</si>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</sst>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-7825913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-6221238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-1604675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-802337.5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37119591.780000001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24339330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12780261.780000001</v>
      </c>
      <c r="F12" s="25" t="s">
        <v>3</v>
      </c>
      <c r="G12" s="17">
        <f>E12</f>
        <v>12780261.780000001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61" t="s">
        <v>148</v>
      </c>
      <c r="C10" s="62">
        <v>75</v>
      </c>
      <c r="D10" s="11">
        <v>4588838</v>
      </c>
      <c r="E10" s="11">
        <f>D10/C10</f>
        <v>61184.506666666668</v>
      </c>
      <c r="F10" s="11">
        <v>0</v>
      </c>
      <c r="G10" s="11">
        <v>0</v>
      </c>
      <c r="H10" s="22" t="s">
        <v>3</v>
      </c>
      <c r="I10" s="1"/>
    </row>
    <row r="11" spans="1:9" ht="39" x14ac:dyDescent="0.25">
      <c r="A11" s="1"/>
      <c r="B11" s="61" t="s">
        <v>149</v>
      </c>
      <c r="C11" s="62">
        <v>75</v>
      </c>
      <c r="D11" s="11">
        <v>1768905</v>
      </c>
      <c r="E11" s="11">
        <f t="shared" ref="E11" si="0">D11/C11</f>
        <v>23585.4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90" t="s">
        <v>143</v>
      </c>
      <c r="C12" s="91"/>
      <c r="D12" s="92"/>
      <c r="E12" s="20">
        <f>SUM(E10:E11)</f>
        <v>84769.906666666677</v>
      </c>
      <c r="F12" s="20">
        <f>SUM(F10:F11)</f>
        <v>0</v>
      </c>
      <c r="G12" s="20">
        <f>SUM(G10:G11)</f>
        <v>0</v>
      </c>
      <c r="H12" s="2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12:D12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Anlægsprojekter'!F12</f>
        <v>0</v>
      </c>
      <c r="E10" s="22" t="s">
        <v>3</v>
      </c>
      <c r="F10" s="11">
        <f>SUM('Fane 9. Anlægsprojekter'!E12,'Fane 9. Anlægsprojekter'!G12)</f>
        <v>84769.906666666677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84769.906666666677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86202.518089333331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28306935.655678719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86202.518089333331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360954.90538282949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-488819.58234556502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28265273.496805318</v>
      </c>
      <c r="D15" s="18" t="s">
        <v>3</v>
      </c>
      <c r="E15" s="17">
        <f>C15</f>
        <v>28265273.496805318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150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1008621.2518537497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1008621.2518537497</v>
      </c>
      <c r="D23" s="18" t="s">
        <v>3</v>
      </c>
      <c r="E23" s="17">
        <f>C23</f>
        <v>1008621.2518537497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6401.2004803121245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6401.2004803121245</v>
      </c>
      <c r="D28" s="18" t="s">
        <v>3</v>
      </c>
      <c r="E28" s="17">
        <f>C28</f>
        <v>6401.2004803121245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-802337.5</v>
      </c>
      <c r="D30" s="18" t="s">
        <v>3</v>
      </c>
      <c r="E30" s="17">
        <f>C30</f>
        <v>-802337.5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28477958.449139379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28265273.496805318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86169.131854077335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359330.88376321463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-486618.27446966514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28137986.106098868</v>
      </c>
      <c r="D14" s="18" t="s">
        <v>3</v>
      </c>
      <c r="E14" s="17">
        <f>C14</f>
        <v>28137986.106098868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150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1025666.9510100781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1025666.9510100781</v>
      </c>
      <c r="D22" s="18" t="s">
        <v>3</v>
      </c>
      <c r="E22" s="17">
        <f>C22</f>
        <v>1025666.9510100781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-802337.5</v>
      </c>
      <c r="D24" s="18" t="s">
        <v>3</v>
      </c>
      <c r="E24" s="17">
        <f>C24</f>
        <v>-802337.5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28361315.557108946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28137986.106098868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195669.33797380762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478838.77700482815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-489812.40175831754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28322681.819319185</v>
      </c>
      <c r="D13" s="18" t="s">
        <v>3</v>
      </c>
      <c r="E13" s="17">
        <f>C13</f>
        <v>28322681.819319185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150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1043000.7224821482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1043000.7224821482</v>
      </c>
      <c r="D21" s="18" t="s">
        <v>3</v>
      </c>
      <c r="E21" s="17">
        <f>C21</f>
        <v>1043000.7224821482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81899.675071608726</v>
      </c>
      <c r="D23" s="18" t="s">
        <v>3</v>
      </c>
      <c r="E23" s="17">
        <f>C23</f>
        <v>81899.675071608726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0</v>
      </c>
      <c r="D27" s="36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29447582.216872942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28322681.819319185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478653.3227464942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-489622.69741511653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28311712.444650561</v>
      </c>
      <c r="D12" s="18" t="s">
        <v>3</v>
      </c>
      <c r="E12" s="17">
        <f>C12</f>
        <v>28311712.444650561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150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1060627.4346920964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1060627.4346920964</v>
      </c>
      <c r="D20" s="18" t="s">
        <v>3</v>
      </c>
      <c r="E20" s="17">
        <f>C20</f>
        <v>1060627.4346920964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83283.779580318907</v>
      </c>
      <c r="D22" s="18" t="s">
        <v>3</v>
      </c>
      <c r="E22" s="17">
        <f>C22</f>
        <v>83283.779580318907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153</v>
      </c>
      <c r="C26" s="55">
        <f>SUM(C24:C25)</f>
        <v>0</v>
      </c>
      <c r="D26" s="36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29455623.658922974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28662746.89647872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355811.24079999985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28306935.655678719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11164875.003423702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17762524.715372998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28927399.7187967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11134609.451223703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17978865.27012451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29113474.721348211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-30265.55219999887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216340.55475151166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186075.00255151279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195669.33797380762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154</v>
      </c>
      <c r="C10" s="46"/>
      <c r="D10" s="47"/>
      <c r="E10" s="11">
        <v>656501</v>
      </c>
      <c r="F10" s="22" t="s">
        <v>3</v>
      </c>
      <c r="G10" s="1"/>
      <c r="H10" s="1"/>
    </row>
    <row r="11" spans="1:8" x14ac:dyDescent="0.25">
      <c r="A11" s="1"/>
      <c r="B11" s="45" t="s">
        <v>155</v>
      </c>
      <c r="C11" s="46"/>
      <c r="D11" s="47"/>
      <c r="E11" s="11">
        <v>8155</v>
      </c>
      <c r="F11" s="22" t="s">
        <v>3</v>
      </c>
      <c r="G11" s="1"/>
      <c r="H11" s="1"/>
    </row>
    <row r="12" spans="1:8" x14ac:dyDescent="0.25">
      <c r="A12" s="1"/>
      <c r="B12" s="45" t="s">
        <v>156</v>
      </c>
      <c r="C12" s="46"/>
      <c r="D12" s="47"/>
      <c r="E12" s="11">
        <v>16940</v>
      </c>
      <c r="F12" s="22" t="s">
        <v>3</v>
      </c>
      <c r="G12" s="1"/>
      <c r="H12" s="1"/>
    </row>
    <row r="13" spans="1:8" x14ac:dyDescent="0.25">
      <c r="A13" s="1"/>
      <c r="B13" s="45" t="s">
        <v>157</v>
      </c>
      <c r="C13" s="46"/>
      <c r="D13" s="47"/>
      <c r="E13" s="11">
        <v>293779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975375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1008621.2518537497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301088.91235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75272.2280875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75272.2280875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81899.675071608726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2018-08-27T12:55:49Z</dcterms:modified>
</cp:coreProperties>
</file>