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7" i="19"/>
  <c r="E18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<sst xmlns="http://schemas.openxmlformats.org/spreadsheetml/2006/main" count="366" uniqueCount="162">
  <si>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</si>
  <si>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</si>
  <si>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</si>
  <si>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</si>
  <si>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</si>
  <si>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</si>
  <si>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</si>
  <si>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</si>
  <si>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</si>
  <si>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</si>
  <si>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</si>
  <si>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</si>
  <si>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</si>
  <si>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</si>
  <si>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</si>
  <si>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</si>
  <si>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</si>
  <si>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</si>
  <si>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</si>
  <si>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</si>
  <si>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</si>
  <si>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</si>
  <si>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</si>
  <si>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</si>
  <si>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</si>
  <si>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</si>
  <si>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</si>
  <si>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</si>
  <si>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</si>
  <si>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</si>
  <si>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</si>
  <si>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</si>
  <si>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</si>
  <si>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</si>
  <si>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</si>
  <si>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</si>
  <si>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</si>
  <si>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</si>
  <si>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</si>
  <si>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</si>
  <si>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</si>
  <si>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</si>
  <si>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</si>
  <si>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</si>
  <si>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</si>
  <si>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</si>
  <si>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</si>
  <si>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</si>
  <si>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</si>
  <si>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</si>
  <si>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</si>
  <si>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</si>
  <si>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</si>
  <si>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</si>
  <si>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</si>
  <si>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</si>
  <si>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</si>
  <si>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</si>
  <si>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</si>
  <si>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</si>
  <si>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</si>
  <si>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</si>
  <si>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</si>
  <si>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</si>
  <si>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</si>
  <si>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</si>
  <si>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</si>
  <si>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</si>
  <si>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</si>
  <si>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</si>
  <si>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</si>
  <si>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</si>
  <si>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</si>
  <si>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</si>
  <si>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</si>
  <si>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</si>
  <si>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</si>
  <si>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</si>
  <si>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</si>
  <si>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</si>
  <si>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</si>
  <si>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</si>
  <si>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</si>
  <si>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</si>
  <si>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</si>
  <si>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</si>
  <si>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</si>
  <si>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</si>
  <si>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</si>
  <si>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</si>
  <si>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</si>
  <si>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</si>
  <si>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</si>
  <si>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</si>
  <si>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</si>
  <si>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</si>
  <si>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</si>
  <si>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</si>
  <si>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</si>
  <si>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</si>
  <si>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</si>
  <si>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</si>
  <si>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</si>
  <si>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</si>
  <si>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</si>
  <si>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</si>
  <si>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</si>
  <si>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</si>
  <si>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</si>
  <si>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</si>
  <si>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</si>
  <si>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</si>
  <si>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</si>
  <si>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</si>
  <si>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</si>
  <si>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</si>
  <si>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</si>
  <si>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</si>
  <si>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</si>
  <si>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</si>
  <si>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</si>
  <si>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</si>
  <si>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</si>
  <si>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</si>
  <si>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</si>
  <si>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</si>
  <si>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</si>
  <si>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</si>
  <si>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</si>
  <si>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</si>
  <si>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</si>
  <si>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</si>
  <si>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</si>
  <si>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</si>
  <si>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</si>
  <si>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</si>
  <si>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</si>
  <si>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</si>
  <si>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</si>
  <si>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</si>
  <si>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</si>
  <si>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</si>
  <si>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</si>
  <si>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</si>
  <si>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</si>
  <si>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</si>
  <si>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</si>
  <si>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</si>
  <si>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</si>
  <si>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</si>
  <si>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</si>
  <si>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</si>
  <si>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Selskabsskatter</t>
  </si>
  <si>
    <t>Erstatninger</t>
  </si>
  <si>
    <t>Vandsamarbejde §48</t>
  </si>
  <si>
    <t>Undersøgelsesudgifter i forbindelse med fusion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</si>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</sst>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-841503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-841503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4022483.8810670041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6254678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-2232194.1189329959</v>
      </c>
      <c r="F12" s="25" t="s">
        <v>3</v>
      </c>
      <c r="G12" s="17">
        <f>E12</f>
        <v>-2232194.1189329959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-2232194.1189329959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-558048.52973324899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-558048.52973324899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-596739.73568307492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5703125" style="2" customWidth="1"/>
    <col min="3" max="3" width="10" style="2" customWidth="1"/>
    <col min="4" max="4" width="15.855468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158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161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3774388.8369148597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47934.738228818715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-64979.500777442539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3757344.0743662361</v>
      </c>
      <c r="D15" s="18" t="s">
        <v>3</v>
      </c>
      <c r="E15" s="17">
        <f>C15</f>
        <v>3757344.0743662361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156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omk.'!E18</f>
        <v>1989349.336984762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1989349.336984762</v>
      </c>
      <c r="D23" s="18" t="s">
        <v>3</v>
      </c>
      <c r="E23" s="17">
        <f>C23</f>
        <v>1989349.336984762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9253.1734718138887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9253.1734718138887</v>
      </c>
      <c r="D28" s="18" t="s">
        <v>3</v>
      </c>
      <c r="E28" s="17">
        <f>C28</f>
        <v>9253.1734718138887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5755946.5848228121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3757344.0743662361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47718.269744451194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-64686.059849881691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3740376.2842608057</v>
      </c>
      <c r="D14" s="18" t="s">
        <v>3</v>
      </c>
      <c r="E14" s="17">
        <f>C14</f>
        <v>3740376.2842608057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156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omk.'!E18*(1+Prisudvikling2019)</f>
        <v>2022969.3407798044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2022969.3407798044</v>
      </c>
      <c r="D22" s="18" t="s">
        <v>3</v>
      </c>
      <c r="E22" s="17">
        <f>C22</f>
        <v>2022969.3407798044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5763345.6250406103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3740376.2842608057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138380.74011053616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65550.993711875664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-67053.2363074147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3877254.7817758028</v>
      </c>
      <c r="D13" s="18" t="s">
        <v>3</v>
      </c>
      <c r="E13" s="17">
        <f>C13</f>
        <v>3877254.7817758028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156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omk.'!E18*(1+Prisudvikling2019)^2</f>
        <v>2057157.5226389826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2057157.5226389826</v>
      </c>
      <c r="D21" s="18" t="s">
        <v>3</v>
      </c>
      <c r="E21" s="17">
        <f>C21</f>
        <v>2057157.5226389826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23406.745481690221</v>
      </c>
      <c r="D23" s="18" t="s">
        <v>3</v>
      </c>
      <c r="E23" s="17">
        <f>C23</f>
        <v>23406.745481690221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-68635.873097589647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-596739.73568307492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-665375.60878066462</v>
      </c>
      <c r="D27" s="36" t="s">
        <v>3</v>
      </c>
      <c r="E27" s="17">
        <f>C27</f>
        <v>-665375.60878066462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5292443.4411158115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3877254.7817758028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65525.605812011061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-67027.266588992847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3875753.1209988212</v>
      </c>
      <c r="D12" s="18" t="s">
        <v>3</v>
      </c>
      <c r="E12" s="17">
        <f>C12</f>
        <v>3875753.1209988212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156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omk.'!E18*(1+Prisudvikling2019)^3</f>
        <v>2091923.4847715811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2091923.4847715811</v>
      </c>
      <c r="D20" s="18" t="s">
        <v>3</v>
      </c>
      <c r="E20" s="17">
        <f>C20</f>
        <v>2091923.4847715811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23802.319480330785</v>
      </c>
      <c r="D22" s="18" t="s">
        <v>3</v>
      </c>
      <c r="E22" s="17">
        <f>C22</f>
        <v>23802.319480330785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-69795.81935293891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-606824.63721611886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159</v>
      </c>
      <c r="C26" s="55">
        <f>SUM(C24:C25)</f>
        <v>-676620.45656905777</v>
      </c>
      <c r="D26" s="36" t="s">
        <v>3</v>
      </c>
      <c r="E26" s="17">
        <f>C26</f>
        <v>-676620.45656905777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5314858.4686816754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5647270.365726389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1872881.5288115293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3774388.8369148597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1795340.9943168112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2061752.093101687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3857093.0874184985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1795340.9943168112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2193347.55325802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3988688.5475748312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131595.46015633293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131595.46015633293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138380.74011053616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157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4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1792420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3733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21570.5</v>
      </c>
      <c r="F12" s="22" t="s">
        <v>3</v>
      </c>
      <c r="G12" s="1"/>
      <c r="H12" s="1"/>
    </row>
    <row r="13" spans="1:8" x14ac:dyDescent="0.25">
      <c r="A13" s="1"/>
      <c r="B13" s="41" t="s">
        <v>152</v>
      </c>
      <c r="C13" s="46"/>
      <c r="D13" s="47"/>
      <c r="E13" s="11">
        <v>96400</v>
      </c>
      <c r="F13" s="22" t="s">
        <v>3</v>
      </c>
      <c r="G13" s="1"/>
      <c r="H13" s="1"/>
    </row>
    <row r="14" spans="1:8" x14ac:dyDescent="0.25">
      <c r="A14" s="1"/>
      <c r="B14" s="41" t="s">
        <v>153</v>
      </c>
      <c r="C14" s="46"/>
      <c r="D14" s="47"/>
      <c r="E14" s="11">
        <v>5377.75</v>
      </c>
      <c r="F14" s="22" t="s">
        <v>3</v>
      </c>
      <c r="G14" s="1"/>
      <c r="H14" s="1"/>
    </row>
    <row r="15" spans="1:8" x14ac:dyDescent="0.25">
      <c r="A15" s="1"/>
      <c r="B15" s="41" t="s">
        <v>154</v>
      </c>
      <c r="C15" s="46"/>
      <c r="D15" s="47"/>
      <c r="E15" s="11">
        <v>0</v>
      </c>
      <c r="F15" s="22" t="s">
        <v>3</v>
      </c>
      <c r="G15" s="1"/>
      <c r="H15" s="1"/>
    </row>
    <row r="16" spans="1:8" ht="16.5" customHeight="1" x14ac:dyDescent="0.25">
      <c r="A16" s="1"/>
      <c r="B16" s="41" t="s">
        <v>155</v>
      </c>
      <c r="C16" s="46"/>
      <c r="D16" s="47"/>
      <c r="E16" s="11">
        <v>4275</v>
      </c>
      <c r="F16" s="22" t="s">
        <v>3</v>
      </c>
      <c r="G16" s="1"/>
      <c r="H16" s="1"/>
    </row>
    <row r="17" spans="1:8" x14ac:dyDescent="0.25">
      <c r="A17" s="1"/>
      <c r="B17" s="38" t="s">
        <v>136</v>
      </c>
      <c r="C17" s="39"/>
      <c r="D17" s="40"/>
      <c r="E17" s="20">
        <f>SUM(E10:E16)</f>
        <v>1923776.25</v>
      </c>
      <c r="F17" s="21" t="s">
        <v>3</v>
      </c>
      <c r="G17" s="1"/>
      <c r="H17" s="1"/>
    </row>
    <row r="18" spans="1:8" x14ac:dyDescent="0.25">
      <c r="A18" s="1"/>
      <c r="B18" s="38" t="s">
        <v>137</v>
      </c>
      <c r="C18" s="39"/>
      <c r="D18" s="40"/>
      <c r="E18" s="20">
        <f>E17*(1+Prisudvikling2019)^2</f>
        <v>1989349.336984762</v>
      </c>
      <c r="F18" s="21" t="s">
        <v>3</v>
      </c>
      <c r="G18" s="1"/>
      <c r="H18" s="1"/>
    </row>
    <row r="19" spans="1:8" x14ac:dyDescent="0.25">
      <c r="A19" s="1"/>
      <c r="B19" s="24"/>
      <c r="C19" s="23"/>
      <c r="D19" s="23"/>
      <c r="E19" s="23"/>
      <c r="F19" s="23"/>
      <c r="G19" s="1"/>
      <c r="H19" s="1"/>
    </row>
    <row r="20" spans="1:8" x14ac:dyDescent="0.25">
      <c r="A20" s="1"/>
      <c r="B20" s="23"/>
      <c r="C20" s="23"/>
      <c r="D20" s="23"/>
      <c r="E20" s="23"/>
      <c r="F20" s="23"/>
      <c r="G20" s="1"/>
      <c r="H20" s="1"/>
    </row>
    <row r="21" spans="1:8" x14ac:dyDescent="0.25">
      <c r="A21" s="1"/>
      <c r="B21" s="1"/>
      <c r="C21" s="1"/>
      <c r="D21" s="1"/>
      <c r="E21" s="23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86050.54333333332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21512.63583333333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21512.63583333333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23406.745481690221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-252327.01303243358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-63081.753258108394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-63081.753258108394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-68635.873097589647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2018-08-27T13:07:28Z</dcterms:modified>
</cp:coreProperties>
</file>