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6" i="11" l="1"/>
  <c r="F16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E15" i="11"/>
  <c r="C30" i="2" l="1"/>
  <c r="C24" i="15"/>
  <c r="E24" i="15" s="1"/>
  <c r="D12" i="20" l="1"/>
  <c r="G11" i="7" l="1"/>
  <c r="E14" i="11" l="1"/>
  <c r="E10" i="11" l="1"/>
  <c r="E16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<sst xmlns="http://schemas.openxmlformats.org/spreadsheetml/2006/main" count="368" uniqueCount="160">
  <si>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</si>
  <si>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</si>
  <si>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</si>
  <si>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</si>
  <si>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</si>
  <si>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</si>
  <si>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</si>
  <si>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</si>
  <si>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</si>
  <si>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</si>
  <si>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</si>
  <si>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</si>
  <si>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</si>
  <si>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</si>
  <si>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</si>
  <si>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</si>
  <si>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</si>
  <si>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</si>
  <si>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</si>
  <si>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</si>
  <si>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</si>
  <si>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</si>
  <si>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</si>
  <si>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</si>
  <si>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</si>
  <si>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</si>
  <si>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</si>
  <si>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</si>
  <si>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</si>
  <si>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</si>
  <si>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</si>
  <si>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</si>
  <si>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</si>
  <si>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</si>
  <si>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</si>
  <si>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</si>
  <si>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</si>
  <si>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</si>
  <si>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</si>
  <si>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</si>
  <si>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</si>
  <si>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</si>
  <si>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</si>
  <si>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</si>
  <si>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</si>
  <si>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</si>
  <si>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</si>
  <si>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</si>
  <si>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</si>
  <si>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</si>
  <si>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</si>
  <si>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</si>
  <si>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</si>
  <si>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</si>
  <si>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</si>
  <si>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</si>
  <si>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</si>
  <si>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</si>
  <si>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</si>
  <si>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</si>
  <si>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</si>
  <si>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</si>
  <si>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</si>
  <si>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</si>
  <si>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</si>
  <si>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</si>
  <si>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</si>
  <si>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</si>
  <si>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</si>
  <si>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</si>
  <si>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</si>
  <si>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</si>
  <si>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</si>
  <si>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</si>
  <si>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</si>
  <si>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</si>
  <si>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</si>
  <si>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</si>
  <si>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</si>
  <si>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</si>
  <si>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</si>
  <si>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</si>
  <si>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</si>
  <si>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</si>
  <si>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</si>
  <si>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</si>
  <si>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</si>
  <si>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</si>
  <si>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</si>
  <si>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</si>
  <si>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</si>
  <si>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</si>
  <si>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</si>
  <si>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</si>
  <si>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</si>
  <si>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</si>
  <si>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</si>
  <si>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</si>
  <si>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</si>
  <si>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</si>
  <si>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</si>
  <si>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</si>
  <si>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</si>
  <si>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</si>
  <si>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</si>
  <si>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</si>
  <si>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</si>
  <si>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</si>
  <si>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</si>
  <si>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</si>
  <si>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</si>
  <si>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</si>
  <si>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</si>
  <si>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</si>
  <si>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</si>
  <si>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</si>
  <si>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</si>
  <si>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</si>
  <si>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</si>
  <si>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</si>
  <si>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</si>
  <si>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</si>
  <si>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</si>
  <si>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</si>
  <si>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</si>
  <si>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</si>
  <si>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</si>
  <si>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</si>
  <si>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</si>
  <si>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</si>
  <si>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</si>
  <si>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</si>
  <si>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</si>
  <si>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</si>
  <si>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</si>
  <si>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</si>
  <si>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</si>
  <si>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</si>
  <si>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</si>
  <si>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</si>
  <si>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</si>
  <si>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</si>
  <si>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</si>
  <si>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</si>
  <si>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</si>
  <si>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</si>
  <si>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</si>
  <si>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</si>
  <si>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</si>
  <si>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Køb af ydelser og produkter fra andre vandselskaber reguleret af vandsektorloven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</si>
  <si>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</si>
  <si>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</si>
  <si>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</si>
  <si>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</si>
  <si>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</si>
  <si>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</si>
  <si>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Filteranlæg, åbne filtre, enkelt filtrering, Kontruktioner</t>
  </si>
  <si>
    <t>SRO-brønd/kvarterbrønd/sektionsbrønd, Mek./EL</t>
  </si>
  <si>
    <t>Ø 50mm &lt; Ledningsnet ≤ Ø110 mm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</si>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</sst>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31</v>
      </c>
      <c r="D14" s="67" t="s">
        <v>96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94</v>
      </c>
      <c r="D15" s="67" t="s">
        <v>97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95</v>
      </c>
      <c r="D16" s="67" t="s">
        <v>132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4" t="s">
        <v>28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1" t="s">
        <v>102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30</v>
      </c>
      <c r="D26" s="61" t="s">
        <v>65</v>
      </c>
      <c r="E26" s="62"/>
      <c r="F26" s="62"/>
      <c r="G26" s="63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-11498918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-9159001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-2339917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-1169958.5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14890075.70880314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13104848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1785227.7088031396</v>
      </c>
      <c r="F12" s="25" t="s">
        <v>3</v>
      </c>
      <c r="G12" s="17">
        <f>E12</f>
        <v>1785227.7088031396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51.75" x14ac:dyDescent="0.25">
      <c r="A10" s="1"/>
      <c r="B10" s="97" t="s">
        <v>156</v>
      </c>
      <c r="C10" s="98">
        <v>50</v>
      </c>
      <c r="D10" s="11">
        <v>632490</v>
      </c>
      <c r="E10" s="11">
        <f>D10/C10</f>
        <v>12649.8</v>
      </c>
      <c r="F10" s="11">
        <v>0</v>
      </c>
      <c r="G10" s="11">
        <v>0</v>
      </c>
      <c r="H10" s="22" t="s">
        <v>3</v>
      </c>
      <c r="I10" s="1"/>
    </row>
    <row r="11" spans="1:9" ht="51.75" x14ac:dyDescent="0.25">
      <c r="A11" s="1"/>
      <c r="B11" s="97" t="s">
        <v>157</v>
      </c>
      <c r="C11" s="98">
        <v>15</v>
      </c>
      <c r="D11" s="11">
        <v>106688</v>
      </c>
      <c r="E11" s="11">
        <f t="shared" ref="E11:E13" si="0">D11/C11</f>
        <v>7112.5333333333338</v>
      </c>
      <c r="F11" s="11">
        <v>0</v>
      </c>
      <c r="G11" s="11">
        <v>0</v>
      </c>
      <c r="H11" s="22" t="s">
        <v>3</v>
      </c>
      <c r="I11" s="1"/>
    </row>
    <row r="12" spans="1:9" ht="39" x14ac:dyDescent="0.25">
      <c r="A12" s="1"/>
      <c r="B12" s="97" t="s">
        <v>158</v>
      </c>
      <c r="C12" s="98">
        <v>75</v>
      </c>
      <c r="D12" s="11">
        <v>494012</v>
      </c>
      <c r="E12" s="11">
        <f t="shared" si="0"/>
        <v>6586.8266666666668</v>
      </c>
      <c r="F12" s="11">
        <v>0</v>
      </c>
      <c r="G12" s="11">
        <v>0</v>
      </c>
      <c r="H12" s="22" t="s">
        <v>3</v>
      </c>
      <c r="I12" s="1"/>
    </row>
    <row r="13" spans="1:9" ht="39" x14ac:dyDescent="0.25">
      <c r="A13" s="1"/>
      <c r="B13" s="97" t="s">
        <v>158</v>
      </c>
      <c r="C13" s="98">
        <v>75</v>
      </c>
      <c r="D13" s="11">
        <v>822513</v>
      </c>
      <c r="E13" s="11">
        <f t="shared" si="0"/>
        <v>10966.84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97" t="s">
        <v>158</v>
      </c>
      <c r="C14" s="98">
        <v>75</v>
      </c>
      <c r="D14" s="11">
        <v>1311290</v>
      </c>
      <c r="E14" s="11">
        <f t="shared" ref="E14:E15" si="1">D14/C14</f>
        <v>17483.866666666665</v>
      </c>
      <c r="F14" s="11">
        <v>0</v>
      </c>
      <c r="G14" s="11">
        <v>0</v>
      </c>
      <c r="H14" s="22" t="s">
        <v>3</v>
      </c>
      <c r="I14" s="1"/>
    </row>
    <row r="15" spans="1:9" ht="39" x14ac:dyDescent="0.25">
      <c r="A15" s="1"/>
      <c r="B15" s="97" t="s">
        <v>158</v>
      </c>
      <c r="C15" s="98">
        <v>75</v>
      </c>
      <c r="D15" s="11">
        <v>309282</v>
      </c>
      <c r="E15" s="11">
        <f t="shared" si="1"/>
        <v>4123.76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85" t="s">
        <v>143</v>
      </c>
      <c r="C16" s="86"/>
      <c r="D16" s="87"/>
      <c r="E16" s="20">
        <f>SUM(E10:E15)</f>
        <v>58923.626666666671</v>
      </c>
      <c r="F16" s="20">
        <f>SUM(F10:F15)</f>
        <v>0</v>
      </c>
      <c r="G16" s="20">
        <f>SUM(G10:G15)</f>
        <v>0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Anlægsprojekter'!F16</f>
        <v>0</v>
      </c>
      <c r="E10" s="22" t="s">
        <v>3</v>
      </c>
      <c r="F10" s="11">
        <f>SUM('Fane 9. Anlægsprojekter'!E16,'Fane 9. Anlægsprojekter'!G16)</f>
        <v>58923.626666666671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58923.626666666671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59919.435957333335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154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155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10423153.924782559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59919.435957333335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133386.69331241745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-180479.82091888928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10435980.23313342</v>
      </c>
      <c r="D15" s="18" t="s">
        <v>3</v>
      </c>
      <c r="E15" s="17">
        <f>C15</f>
        <v>10435980.23313342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5216763.3580128793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5216763.3580128793</v>
      </c>
      <c r="D23" s="18" t="s">
        <v>3</v>
      </c>
      <c r="E23" s="17">
        <f>C23</f>
        <v>5216763.3580128793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25622.08700356906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25622.08700356906</v>
      </c>
      <c r="D28" s="18" t="s">
        <v>3</v>
      </c>
      <c r="E28" s="17">
        <f>C28</f>
        <v>25622.08700356906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-1169958.5</v>
      </c>
      <c r="D30" s="18" t="s">
        <v>3</v>
      </c>
      <c r="E30" s="17">
        <f>C30</f>
        <v>-1169958.5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14508407.178149868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10435980.23313342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59896.229159787057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132788.51312326553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-179669.06868636369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10389099.677570323</v>
      </c>
      <c r="D14" s="18" t="s">
        <v>3</v>
      </c>
      <c r="E14" s="17">
        <f>C14</f>
        <v>10389099.677570323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5304926.6587632969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5304926.6587632969</v>
      </c>
      <c r="D22" s="18" t="s">
        <v>3</v>
      </c>
      <c r="E22" s="17">
        <f>C22</f>
        <v>5304926.6587632969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-1169958.5</v>
      </c>
      <c r="D24" s="18" t="s">
        <v>3</v>
      </c>
      <c r="E24" s="17">
        <f>C24</f>
        <v>-1169958.5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14524067.836333619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10389099.677570323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68704.39314330327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176736.88879506028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-180787.19631164768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10453753.76319704</v>
      </c>
      <c r="D13" s="18" t="s">
        <v>3</v>
      </c>
      <c r="E13" s="17">
        <f>C13</f>
        <v>10453753.76319704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5394579.919296395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5394579.919296395</v>
      </c>
      <c r="D21" s="18" t="s">
        <v>3</v>
      </c>
      <c r="E21" s="17">
        <f>C21</f>
        <v>5394579.919296395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99160.934373745898</v>
      </c>
      <c r="D23" s="18" t="s">
        <v>3</v>
      </c>
      <c r="E23" s="17">
        <f>C23</f>
        <v>99160.934373745898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-160379.38648997128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-160379.38648997128</v>
      </c>
      <c r="D27" s="36" t="s">
        <v>3</v>
      </c>
      <c r="E27" s="17">
        <f>C27</f>
        <v>-160379.38648997128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15787115.23037721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10453753.76319704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176668.43859802996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-180717.1774305162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10449705.024364553</v>
      </c>
      <c r="D12" s="18" t="s">
        <v>3</v>
      </c>
      <c r="E12" s="17">
        <f>C12</f>
        <v>10449705.024364553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5485748.3199325036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5485748.3199325036</v>
      </c>
      <c r="D20" s="18" t="s">
        <v>3</v>
      </c>
      <c r="E20" s="17">
        <f>C20</f>
        <v>5485748.3199325036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100836.7541646622</v>
      </c>
      <c r="D22" s="18" t="s">
        <v>3</v>
      </c>
      <c r="E22" s="17">
        <f>C22</f>
        <v>100836.7541646622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-163089.79812165178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-163089.79812165178</v>
      </c>
      <c r="D26" s="36" t="s">
        <v>3</v>
      </c>
      <c r="E26" s="17">
        <f>C26</f>
        <v>-163089.79812165178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15873200.300340068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15391589.152044814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4968435.2272622548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10423153.924782559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4712986.2002733815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5938625.3179243328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10651611.518197715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4712986.2002733815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6003960.9001970729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10716947.100470454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65335.582272740081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65335.582272740081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68704.39314330327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159</v>
      </c>
      <c r="C10" s="46"/>
      <c r="D10" s="47"/>
      <c r="E10" s="11">
        <v>4924194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10734</v>
      </c>
      <c r="F11" s="22" t="s">
        <v>3</v>
      </c>
      <c r="G11" s="1"/>
      <c r="H11" s="1"/>
    </row>
    <row r="12" spans="1:8" ht="26.25" x14ac:dyDescent="0.25">
      <c r="A12" s="1"/>
      <c r="B12" s="41" t="s">
        <v>149</v>
      </c>
      <c r="C12" s="46"/>
      <c r="D12" s="47"/>
      <c r="E12" s="11">
        <v>109880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5044808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5216763.3580128793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364546.71953333338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91136.679883333345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91136.679883333345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99160.934373745898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-589604.96484760009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-147401.24121190002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-147401.24121190002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-160379.38648997128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2018-09-06T09:46:04Z</dcterms:modified>
</cp:coreProperties>
</file>