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E16" i="19" l="1"/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7" i="19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<sst xmlns="http://schemas.openxmlformats.org/spreadsheetml/2006/main" count="325" uniqueCount="144">
  <si>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</si>
  <si>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</si>
  <si>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</si>
  <si>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</si>
  <si>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</si>
  <si>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</si>
  <si>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</si>
  <si>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</si>
  <si>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</si>
  <si>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</si>
  <si>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</si>
  <si>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</si>
  <si>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</si>
  <si>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</si>
  <si>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</si>
  <si>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</si>
  <si>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</si>
  <si>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</si>
  <si>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</si>
  <si>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</si>
  <si>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</si>
  <si>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</si>
  <si>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</si>
  <si>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</si>
  <si>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</si>
  <si>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</si>
  <si>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</si>
  <si>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</si>
  <si>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</si>
  <si>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</si>
  <si>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</si>
  <si>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</si>
  <si>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</si>
  <si>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</si>
  <si>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</si>
  <si>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</si>
  <si>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</si>
  <si>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</si>
  <si>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</si>
  <si>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</si>
  <si>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</si>
  <si>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</si>
  <si>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</si>
  <si>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</si>
  <si>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</si>
  <si>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</si>
  <si>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</si>
  <si>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</si>
  <si>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</si>
  <si>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</si>
  <si>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</si>
  <si>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</si>
  <si>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</si>
  <si>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</si>
  <si>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</si>
  <si>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</si>
  <si>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</si>
  <si>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</si>
  <si>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</si>
  <si>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</si>
  <si>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</si>
  <si>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</si>
  <si>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</si>
  <si>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</si>
  <si>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</si>
  <si>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</si>
  <si>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</si>
  <si>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</si>
  <si>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</si>
  <si>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</si>
  <si>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</si>
  <si>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</si>
  <si>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</si>
  <si>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</si>
  <si>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</si>
  <si>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</si>
  <si>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</si>
  <si>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</si>
  <si>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</si>
  <si>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</si>
  <si>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</si>
  <si>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</si>
  <si>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</si>
  <si>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</si>
  <si>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</si>
  <si>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</si>
  <si>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</si>
  <si>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</si>
  <si>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</si>
  <si>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</si>
  <si>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</si>
  <si>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</si>
  <si>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</si>
  <si>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</si>
  <si>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</si>
  <si>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</si>
  <si>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</si>
  <si>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</si>
  <si>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</si>
  <si>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</si>
  <si>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</si>
  <si>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</si>
  <si>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</si>
  <si>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</si>
  <si>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</si>
  <si>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</si>
  <si>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</si>
  <si>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</si>
  <si>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</si>
  <si>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</si>
  <si>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</si>
  <si>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</si>
  <si>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</si>
  <si>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</si>
  <si>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</si>
  <si>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</si>
  <si>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</si>
  <si>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</si>
  <si>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</si>
  <si>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</si>
  <si>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</si>
  <si>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</si>
  <si>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</si>
  <si>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</si>
  <si>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</si>
  <si>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</si>
  <si>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</si>
  <si>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</si>
  <si>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</si>
  <si>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</si>
  <si>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</si>
  <si>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</si>
  <si>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</si>
  <si>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</si>
  <si>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</si>
  <si>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</si>
  <si>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>Spildevandsafgift</t>
  </si>
  <si>
    <t>Afgift til Forsyningsekretariatet</t>
  </si>
  <si>
    <t>Skatter og afgifter</t>
  </si>
  <si>
    <t>Selskabsskatter</t>
  </si>
  <si>
    <t>Erstatninger</t>
  </si>
  <si>
    <t>Undersøgelsesudgifter i forbindelse med fusion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</si>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</sst>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10" xfId="0" applyFont="1" applyFill="1" applyBorder="1" applyAlignment="1" applyProtection="1">
      <alignment horizontal="center"/>
    </xf>
    <xf numFmtId="0" fontId="8" fillId="9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84366073.296775892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75812361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8553712.2967758924</v>
      </c>
      <c r="F12" s="25" t="s">
        <v>2</v>
      </c>
      <c r="G12" s="17">
        <f>E12</f>
        <v>8553712.2967758924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5" t="s">
        <v>133</v>
      </c>
      <c r="C10" s="66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142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7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143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80823631.260368228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1414413.5470564442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-559017.30773598223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-963106.81697633816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80715920.682712361</v>
      </c>
      <c r="D18" s="18" t="s">
        <v>2</v>
      </c>
      <c r="E18" s="17">
        <f>C18</f>
        <v>80715920.682712361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</f>
        <v>3775889.150751079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3775889.150751079</v>
      </c>
      <c r="D26" s="18" t="s">
        <v>2</v>
      </c>
      <c r="E26" s="17">
        <f>C26</f>
        <v>3775889.150751079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14350.398964818822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14350.398964818822</v>
      </c>
      <c r="D31" s="18" t="s">
        <v>2</v>
      </c>
      <c r="E31" s="17">
        <f>C31</f>
        <v>14350.398964818822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-3031929</v>
      </c>
      <c r="D33" s="18" t="s">
        <v>2</v>
      </c>
      <c r="E33" s="17">
        <f>C33</f>
        <v>-3031929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81474231.232428268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80715920.682712361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SUM(C9:C9)*Prisudvikling2019</f>
        <v>1364099.0595378387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-557095.40623198589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-472871.16752605507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81050053.168492168</v>
      </c>
      <c r="D14" s="18" t="s">
        <v>2</v>
      </c>
      <c r="E14" s="17">
        <f>C14</f>
        <v>81050053.168492168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</f>
        <v>3839701.677398772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3839701.677398772</v>
      </c>
      <c r="D22" s="18" t="s">
        <v>2</v>
      </c>
      <c r="E22" s="17">
        <f>C22</f>
        <v>3839701.677398772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-3031929</v>
      </c>
      <c r="D24" s="18" t="s">
        <v>2</v>
      </c>
      <c r="E24" s="17">
        <f>C24</f>
        <v>-3031929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81857825.845890939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81050053.168492168</v>
      </c>
      <c r="D9" s="8" t="s">
        <v>2</v>
      </c>
      <c r="E9" s="9"/>
      <c r="F9" s="10"/>
      <c r="G9" s="1"/>
    </row>
    <row r="10" spans="1:7" x14ac:dyDescent="0.25">
      <c r="A10" s="1"/>
      <c r="B10" s="46" t="s">
        <v>37</v>
      </c>
      <c r="C10" s="11">
        <f>C9*Prisudvikling2019</f>
        <v>1369745.8985475176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13</v>
      </c>
      <c r="C11" s="11">
        <f>-SUM(C9:C10)*IndividueltKrav</f>
        <v>0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-555180.11222536035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-476679.18485200731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81387939.769962326</v>
      </c>
      <c r="D14" s="18" t="s">
        <v>2</v>
      </c>
      <c r="E14" s="17">
        <f>C14</f>
        <v>81387939.769962326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omk.'!E17*(1+Prisudvikling2019)^2</f>
        <v>3904592.6357468106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3904592.6357468106</v>
      </c>
      <c r="D22" s="18" t="s">
        <v>2</v>
      </c>
      <c r="E22" s="17">
        <f>C22</f>
        <v>3904592.6357468106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85292532.405709133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81387939.769962326</v>
      </c>
      <c r="D8" s="8" t="s">
        <v>2</v>
      </c>
      <c r="E8" s="9"/>
      <c r="F8" s="10"/>
      <c r="G8" s="1"/>
    </row>
    <row r="9" spans="1:7" x14ac:dyDescent="0.25">
      <c r="A9" s="1"/>
      <c r="B9" s="46" t="s">
        <v>37</v>
      </c>
      <c r="C9" s="11">
        <f>C8*Prisudvikling2019</f>
        <v>1375456.1821123632</v>
      </c>
      <c r="D9" s="8" t="s">
        <v>2</v>
      </c>
      <c r="E9" s="12"/>
      <c r="F9" s="13"/>
      <c r="G9" s="1"/>
    </row>
    <row r="10" spans="1:7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-553271.4029995295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-480517.86802724499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81729606.681047916</v>
      </c>
      <c r="D13" s="18" t="s">
        <v>2</v>
      </c>
      <c r="E13" s="17">
        <f>C13</f>
        <v>81729606.681047916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3970580.2512909309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3970580.2512909309</v>
      </c>
      <c r="D21" s="18" t="s">
        <v>2</v>
      </c>
      <c r="E21" s="17">
        <f>C21</f>
        <v>3970580.2512909309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85700186.932338849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84375435.841841802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3551804.5814735722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80823631.260368228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8" t="s">
        <v>136</v>
      </c>
      <c r="C10" s="63"/>
      <c r="D10" s="64"/>
      <c r="E10" s="11">
        <v>706503</v>
      </c>
      <c r="F10" s="22" t="s">
        <v>2</v>
      </c>
      <c r="G10" s="1"/>
      <c r="H10" s="1"/>
    </row>
    <row r="11" spans="1:8" x14ac:dyDescent="0.25">
      <c r="A11" s="1"/>
      <c r="B11" s="68" t="s">
        <v>137</v>
      </c>
      <c r="C11" s="63"/>
      <c r="D11" s="64"/>
      <c r="E11" s="11">
        <v>50819</v>
      </c>
      <c r="F11" s="22" t="s">
        <v>2</v>
      </c>
      <c r="G11" s="1"/>
      <c r="H11" s="1"/>
    </row>
    <row r="12" spans="1:8" x14ac:dyDescent="0.25">
      <c r="A12" s="1"/>
      <c r="B12" s="68" t="s">
        <v>138</v>
      </c>
      <c r="C12" s="63"/>
      <c r="D12" s="64"/>
      <c r="E12" s="11">
        <v>151472</v>
      </c>
      <c r="F12" s="22" t="s">
        <v>2</v>
      </c>
      <c r="G12" s="1"/>
      <c r="H12" s="1"/>
    </row>
    <row r="13" spans="1:8" x14ac:dyDescent="0.25">
      <c r="A13" s="1"/>
      <c r="B13" s="68" t="s">
        <v>139</v>
      </c>
      <c r="C13" s="63"/>
      <c r="D13" s="64"/>
      <c r="E13" s="11">
        <v>2668226</v>
      </c>
      <c r="F13" s="22" t="s">
        <v>2</v>
      </c>
      <c r="G13" s="1"/>
      <c r="H13" s="1"/>
    </row>
    <row r="14" spans="1:8" x14ac:dyDescent="0.25">
      <c r="A14" s="1"/>
      <c r="B14" s="68" t="s">
        <v>140</v>
      </c>
      <c r="C14" s="63"/>
      <c r="D14" s="64"/>
      <c r="E14" s="11">
        <v>25210</v>
      </c>
      <c r="F14" s="22" t="s">
        <v>2</v>
      </c>
      <c r="G14" s="1"/>
      <c r="H14" s="1"/>
    </row>
    <row r="15" spans="1:8" x14ac:dyDescent="0.25">
      <c r="A15" s="1"/>
      <c r="B15" s="68" t="s">
        <v>141</v>
      </c>
      <c r="C15" s="63"/>
      <c r="D15" s="64"/>
      <c r="E15" s="11">
        <v>49198</v>
      </c>
      <c r="F15" s="22" t="s">
        <v>2</v>
      </c>
      <c r="G15" s="1"/>
      <c r="H15" s="1"/>
    </row>
    <row r="16" spans="1:8" x14ac:dyDescent="0.25">
      <c r="A16" s="1"/>
      <c r="B16" s="92" t="s">
        <v>128</v>
      </c>
      <c r="C16" s="93"/>
      <c r="D16" s="94"/>
      <c r="E16" s="20">
        <f>SUM(E10:E15)</f>
        <v>3651428</v>
      </c>
      <c r="F16" s="21" t="s">
        <v>2</v>
      </c>
      <c r="G16" s="1"/>
      <c r="H16" s="1"/>
    </row>
    <row r="17" spans="1:8" x14ac:dyDescent="0.25">
      <c r="A17" s="1"/>
      <c r="B17" s="92" t="s">
        <v>129</v>
      </c>
      <c r="C17" s="93"/>
      <c r="D17" s="94"/>
      <c r="E17" s="20">
        <f>E16*(1+Prisudvikling2019)^2</f>
        <v>3775889.150751079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3">
    <mergeCell ref="B3:F4"/>
    <mergeCell ref="B16:D16"/>
    <mergeCell ref="B17:D17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560615.06065886002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28030753.032942999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963598.01106247725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54440565.596750125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-29297894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-23234036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-6063858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-3031929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2018-09-06T09:44:49Z</dcterms:modified>
</cp:coreProperties>
</file>