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24" i="11"/>
  <c r="D10" i="20" s="1"/>
  <c r="G24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23" i="11" l="1"/>
  <c r="D12" i="20" l="1"/>
  <c r="C12" i="2" s="1"/>
  <c r="C18" i="2" s="1"/>
  <c r="C12" i="15" l="1"/>
  <c r="C11" i="22" s="1"/>
  <c r="C11" i="23" s="1"/>
  <c r="E22" i="11"/>
  <c r="E10" i="11" l="1"/>
  <c r="E2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<sst xmlns="http://schemas.openxmlformats.org/spreadsheetml/2006/main" count="332" uniqueCount="163">
  <si>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</si>
  <si>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</si>
  <si>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</si>
  <si>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</si>
  <si>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</si>
  <si>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</si>
  <si>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</si>
  <si>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</si>
  <si>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</si>
  <si>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</si>
  <si>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</si>
  <si>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</si>
  <si>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</si>
  <si>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</si>
  <si>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</si>
  <si>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</si>
  <si>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</si>
  <si>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</si>
  <si>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</si>
  <si>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</si>
  <si>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</si>
  <si>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</si>
  <si>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</si>
  <si>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</si>
  <si>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</si>
  <si>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</si>
  <si>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</si>
  <si>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</si>
  <si>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</si>
  <si>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</si>
  <si>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</si>
  <si>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</si>
  <si>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</si>
  <si>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</si>
  <si>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</si>
  <si>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</si>
  <si>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</si>
  <si>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</si>
  <si>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</si>
  <si>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</si>
  <si>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</si>
  <si>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</si>
  <si>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</si>
  <si>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</si>
  <si>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</si>
  <si>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</si>
  <si>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</si>
  <si>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</si>
  <si>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</si>
  <si>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</si>
  <si>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</si>
  <si>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</si>
  <si>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</si>
  <si>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</si>
  <si>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</si>
  <si>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</si>
  <si>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</si>
  <si>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</si>
  <si>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</si>
  <si>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</si>
  <si>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</si>
  <si>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</si>
  <si>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</si>
  <si>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</si>
  <si>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</si>
  <si>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</si>
  <si>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</si>
  <si>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</si>
  <si>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</si>
  <si>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</si>
  <si>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</si>
  <si>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</si>
  <si>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</si>
  <si>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</si>
  <si>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</si>
  <si>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</si>
  <si>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</si>
  <si>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</si>
  <si>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</si>
  <si>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</si>
  <si>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</si>
  <si>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</si>
  <si>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</si>
  <si>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</si>
  <si>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</si>
  <si>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</si>
  <si>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</si>
  <si>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</si>
  <si>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</si>
  <si>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</si>
  <si>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</si>
  <si>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</si>
  <si>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</si>
  <si>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</si>
  <si>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</si>
  <si>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</si>
  <si>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</si>
  <si>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</si>
  <si>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</si>
  <si>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</si>
  <si>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</si>
  <si>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</si>
  <si>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</si>
  <si>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</si>
  <si>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</si>
  <si>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</si>
  <si>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</si>
  <si>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</si>
  <si>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</si>
  <si>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</si>
  <si>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</si>
  <si>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</si>
  <si>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</si>
  <si>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</si>
  <si>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</si>
  <si>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</si>
  <si>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</si>
  <si>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</si>
  <si>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</si>
  <si>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</si>
  <si>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</si>
  <si>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</si>
  <si>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</si>
  <si>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</si>
  <si>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</si>
  <si>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</si>
  <si>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</si>
  <si>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</si>
  <si>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</si>
  <si>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</si>
  <si>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</si>
  <si>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</si>
  <si>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</si>
  <si>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</si>
  <si>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</si>
  <si>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</si>
  <si>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</si>
  <si>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</si>
  <si>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</si>
  <si>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</si>
  <si>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</si>
  <si>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</si>
  <si>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</si>
  <si>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</si>
  <si>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</si>
  <si>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</si>
  <si>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</si>
  <si>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</si>
  <si>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</si>
  <si>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</si>
  <si>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</si>
  <si>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</si>
  <si>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</si>
  <si>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Etageareal vandbehandlingsbygning</t>
  </si>
  <si>
    <t>Rentvandsbeholder  element</t>
  </si>
  <si>
    <t>Elanlæg - vandværk</t>
  </si>
  <si>
    <t>SRO-anlæg, vandværk</t>
  </si>
  <si>
    <t>Skyllevand-/slamhåndteringsanlæg - jordbassiner</t>
  </si>
  <si>
    <t>Ø 50mm &lt; Ledningsnet ≤ Ø110 mm</t>
  </si>
  <si>
    <t>Ø110 mm &lt; Ledningsnet ≤ Ø 250 mm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</si>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</sst>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254363.5035467842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12718175.177339209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145752.19564552029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16016724.796211019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744848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744848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40714558.1979362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39255577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1458981.1979361996</v>
      </c>
      <c r="F12" s="25" t="s">
        <v>3</v>
      </c>
      <c r="G12" s="17">
        <f>E12</f>
        <v>1458981.1979361996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-1982101.0616666668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-431646.1987843141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-2413747.2604509806</v>
      </c>
      <c r="F19" s="25" t="s">
        <v>3</v>
      </c>
      <c r="G19" s="17">
        <f>E19</f>
        <v>-2413747.2604509806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-2455987.8375088731</v>
      </c>
      <c r="F20" s="25" t="s">
        <v>3</v>
      </c>
      <c r="G20" s="17">
        <f>E20</f>
        <v>-2455987.8375088731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-997006.63957267348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-498503.31978633674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-498503.31978633674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-515495.10952827899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153</v>
      </c>
      <c r="C10" s="61">
        <v>75</v>
      </c>
      <c r="D10" s="11">
        <v>18253955.260000002</v>
      </c>
      <c r="E10" s="11">
        <f>D10/C10</f>
        <v>243386.07013333336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154</v>
      </c>
      <c r="C11" s="61">
        <v>50</v>
      </c>
      <c r="D11" s="11">
        <v>21749602.949999999</v>
      </c>
      <c r="E11" s="11">
        <f t="shared" ref="E11:E21" si="0">D11/C11</f>
        <v>434992.05900000001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60" t="s">
        <v>155</v>
      </c>
      <c r="C12" s="61">
        <v>25</v>
      </c>
      <c r="D12" s="11">
        <v>3970794.46</v>
      </c>
      <c r="E12" s="11">
        <f t="shared" si="0"/>
        <v>158831.77840000001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60" t="s">
        <v>156</v>
      </c>
      <c r="C13" s="61">
        <v>10</v>
      </c>
      <c r="D13" s="11">
        <v>258339.63</v>
      </c>
      <c r="E13" s="11">
        <f t="shared" si="0"/>
        <v>25833.963</v>
      </c>
      <c r="F13" s="11">
        <v>0</v>
      </c>
      <c r="G13" s="11">
        <v>0</v>
      </c>
      <c r="H13" s="22" t="s">
        <v>3</v>
      </c>
      <c r="I13" s="1"/>
    </row>
    <row r="14" spans="1:9" ht="39" x14ac:dyDescent="0.25">
      <c r="A14" s="1"/>
      <c r="B14" s="60" t="s">
        <v>157</v>
      </c>
      <c r="C14" s="61">
        <v>50</v>
      </c>
      <c r="D14" s="11">
        <v>1223948.3999999999</v>
      </c>
      <c r="E14" s="11">
        <f t="shared" si="0"/>
        <v>24478.967999999997</v>
      </c>
      <c r="F14" s="11">
        <v>0</v>
      </c>
      <c r="G14" s="11">
        <v>0</v>
      </c>
      <c r="H14" s="22" t="s">
        <v>3</v>
      </c>
      <c r="I14" s="1"/>
    </row>
    <row r="15" spans="1:9" ht="26.25" x14ac:dyDescent="0.25">
      <c r="A15" s="1"/>
      <c r="B15" s="60" t="s">
        <v>158</v>
      </c>
      <c r="C15" s="61">
        <v>75</v>
      </c>
      <c r="D15" s="11">
        <v>848893.64</v>
      </c>
      <c r="E15" s="11">
        <f t="shared" si="0"/>
        <v>11318.581866666667</v>
      </c>
      <c r="F15" s="11">
        <v>0</v>
      </c>
      <c r="G15" s="11">
        <v>0</v>
      </c>
      <c r="H15" s="22" t="s">
        <v>3</v>
      </c>
      <c r="I15" s="1"/>
    </row>
    <row r="16" spans="1:9" ht="26.25" x14ac:dyDescent="0.25">
      <c r="A16" s="1"/>
      <c r="B16" s="60" t="s">
        <v>158</v>
      </c>
      <c r="C16" s="61">
        <v>75</v>
      </c>
      <c r="D16" s="11">
        <v>12694.93</v>
      </c>
      <c r="E16" s="11">
        <f t="shared" si="0"/>
        <v>169.26573333333334</v>
      </c>
      <c r="F16" s="11">
        <v>0</v>
      </c>
      <c r="G16" s="11">
        <v>0</v>
      </c>
      <c r="H16" s="22" t="s">
        <v>3</v>
      </c>
      <c r="I16" s="1"/>
    </row>
    <row r="17" spans="1:9" ht="26.25" x14ac:dyDescent="0.25">
      <c r="A17" s="1"/>
      <c r="B17" s="60" t="s">
        <v>158</v>
      </c>
      <c r="C17" s="61">
        <v>75</v>
      </c>
      <c r="D17" s="11">
        <v>427269.35</v>
      </c>
      <c r="E17" s="11">
        <f t="shared" si="0"/>
        <v>5696.9246666666668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158</v>
      </c>
      <c r="C18" s="61">
        <v>75</v>
      </c>
      <c r="D18" s="11">
        <v>124267.54</v>
      </c>
      <c r="E18" s="11">
        <f t="shared" si="0"/>
        <v>1656.9005333333332</v>
      </c>
      <c r="F18" s="11">
        <v>0</v>
      </c>
      <c r="G18" s="11">
        <v>0</v>
      </c>
      <c r="H18" s="22" t="s">
        <v>3</v>
      </c>
      <c r="I18" s="1"/>
    </row>
    <row r="19" spans="1:9" ht="26.25" x14ac:dyDescent="0.25">
      <c r="A19" s="1"/>
      <c r="B19" s="60" t="s">
        <v>158</v>
      </c>
      <c r="C19" s="61">
        <v>75</v>
      </c>
      <c r="D19" s="11">
        <v>657871.93000000005</v>
      </c>
      <c r="E19" s="11">
        <f t="shared" si="0"/>
        <v>8771.6257333333342</v>
      </c>
      <c r="F19" s="11">
        <v>0</v>
      </c>
      <c r="G19" s="11">
        <v>0</v>
      </c>
      <c r="H19" s="22" t="s">
        <v>3</v>
      </c>
      <c r="I19" s="1"/>
    </row>
    <row r="20" spans="1:9" ht="26.25" x14ac:dyDescent="0.25">
      <c r="A20" s="1"/>
      <c r="B20" s="60" t="s">
        <v>158</v>
      </c>
      <c r="C20" s="61">
        <v>75</v>
      </c>
      <c r="D20" s="11">
        <v>288595.33</v>
      </c>
      <c r="E20" s="11">
        <f t="shared" si="0"/>
        <v>3847.9377333333337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158</v>
      </c>
      <c r="C21" s="61">
        <v>75</v>
      </c>
      <c r="D21" s="11">
        <v>233565.09</v>
      </c>
      <c r="E21" s="11">
        <f t="shared" si="0"/>
        <v>3114.2012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60" t="s">
        <v>159</v>
      </c>
      <c r="C22" s="61">
        <v>75</v>
      </c>
      <c r="D22" s="11">
        <v>1631307.19</v>
      </c>
      <c r="E22" s="11">
        <f t="shared" ref="E22:E23" si="1">D22/C22</f>
        <v>21750.762533333331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159</v>
      </c>
      <c r="C23" s="61">
        <v>75</v>
      </c>
      <c r="D23" s="11">
        <v>6986866.3899999997</v>
      </c>
      <c r="E23" s="11">
        <f t="shared" si="1"/>
        <v>93158.218533333333</v>
      </c>
      <c r="F23" s="11">
        <v>0</v>
      </c>
      <c r="G23" s="11">
        <v>0</v>
      </c>
      <c r="H23" s="22" t="s">
        <v>3</v>
      </c>
      <c r="I23" s="1"/>
    </row>
    <row r="24" spans="1:9" x14ac:dyDescent="0.25">
      <c r="A24" s="1"/>
      <c r="B24" s="93" t="s">
        <v>144</v>
      </c>
      <c r="C24" s="94"/>
      <c r="D24" s="95"/>
      <c r="E24" s="20">
        <f>SUM(E10:E23)</f>
        <v>1037007.2570666666</v>
      </c>
      <c r="F24" s="20">
        <f t="shared" ref="F24:G24" si="2">SUM(F10:F23)</f>
        <v>0</v>
      </c>
      <c r="G24" s="20">
        <f t="shared" si="2"/>
        <v>0</v>
      </c>
      <c r="H24" s="21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password="DFE9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Anlægsprojekter'!F24</f>
        <v>0</v>
      </c>
      <c r="E10" s="22" t="s">
        <v>3</v>
      </c>
      <c r="F10" s="11">
        <f>SUM('Fane 10. Anlægsprojekter'!E24,'Fane 10. Anlægsprojekter'!G24)</f>
        <v>1037007.2570666666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1037007.2570666666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1054532.6797110932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162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27581852.404019341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-977191.02860361687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1054532.6797110932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467440.37953164312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-517524.95216931781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-253489.00182159033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-141095.21463397835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27214525.266033575</v>
      </c>
      <c r="D20" s="18" t="s">
        <v>3</v>
      </c>
      <c r="E20" s="17">
        <f>C20</f>
        <v>27214525.266033575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12218107.227105094</v>
      </c>
      <c r="D22" s="18" t="s">
        <v>3</v>
      </c>
      <c r="E22" s="17">
        <f>C22</f>
        <v>12218107.227105094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57372.04109326702</v>
      </c>
      <c r="D24" s="18" t="s">
        <v>3</v>
      </c>
      <c r="E24" s="17">
        <f>C24</f>
        <v>57372.04109326702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-515495.10952827899</v>
      </c>
      <c r="D28" s="18" t="s">
        <v>3</v>
      </c>
      <c r="E28" s="17">
        <f>C28</f>
        <v>-515495.10952827899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38974509.424703658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27214525.266033575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459925.47699596739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-509204.85457905516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-252617.50663332769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-142231.45016456931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26770396.931652594</v>
      </c>
      <c r="D14" s="18" t="s">
        <v>3</v>
      </c>
      <c r="E14" s="17">
        <f>C14</f>
        <v>26770396.931652594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12424593.239243168</v>
      </c>
      <c r="D16" s="18" t="s">
        <v>3</v>
      </c>
      <c r="E16" s="17">
        <f>C16</f>
        <v>12424593.239243168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-524206.97687930684</v>
      </c>
      <c r="D20" s="18" t="s">
        <v>3</v>
      </c>
      <c r="E20" s="17">
        <f>C20</f>
        <v>-524206.97687930684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38670783.194016457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26770396.931652594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452419.70814492879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-500894.86931522377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-251749.00764552227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-143376.83576580108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26326795.927070979</v>
      </c>
      <c r="D13" s="18" t="s">
        <v>3</v>
      </c>
      <c r="E13" s="17">
        <f>C13</f>
        <v>26326795.927070979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12634568.864986377</v>
      </c>
      <c r="D15" s="18" t="s">
        <v>3</v>
      </c>
      <c r="E15" s="17">
        <f>C15</f>
        <v>12634568.864986377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38961364.792057358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26326795.927070979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444922.8511674995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-492594.7508005338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-250883.49455723696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-144531.445122918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25883709.087757792</v>
      </c>
      <c r="D13" s="18" t="s">
        <v>3</v>
      </c>
      <c r="E13" s="17">
        <f>C13</f>
        <v>25883709.087757792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12848093.078804644</v>
      </c>
      <c r="D15" s="18" t="s">
        <v>3</v>
      </c>
      <c r="E15" s="17">
        <f>C15</f>
        <v>12848093.078804644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38731802.166562438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40449962.624783583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12868110.220764242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27581852.404019341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12814979.532729449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15961109.427687902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12814979.532729449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15000158.470264737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-960950.95742316544</v>
      </c>
      <c r="E23" s="22" t="s">
        <v>3</v>
      </c>
      <c r="F23" s="11">
        <f>D23*(1+Prisudvikling2019)</f>
        <v>-977191.02860361687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160</v>
      </c>
      <c r="C10" s="48"/>
      <c r="D10" s="49"/>
      <c r="E10" s="11">
        <v>11598087.5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47750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169535.53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11815373.029999999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12218107.227105094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1.8399817915349604E-2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2018-09-27T09:20:27Z</dcterms:modified>
</cp:coreProperties>
</file>