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2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3" i="20" l="1"/>
  <c r="C12" i="2" s="1"/>
  <c r="C18" i="2" s="1"/>
  <c r="C12" i="15" l="1"/>
  <c r="C11" i="22" s="1"/>
  <c r="C11" i="23" s="1"/>
  <c r="E10" i="11" l="1"/>
  <c r="E11" i="11" s="1"/>
  <c r="F10" i="20" s="1"/>
  <c r="F12" i="20" s="1"/>
  <c r="F13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/>
  <c r="C10" i="22" l="1"/>
  <c r="C13" i="22"/>
  <c r="E13" i="22" s="1"/>
  <c r="E16" i="22" s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<sst xmlns="http://schemas.openxmlformats.org/spreadsheetml/2006/main" count="311" uniqueCount="159">
  <si>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</si>
  <si>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</si>
  <si>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</si>
  <si>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</si>
  <si>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</si>
  <si>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</si>
  <si>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</si>
  <si>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</si>
  <si>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</si>
  <si>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</si>
  <si>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</si>
  <si>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</si>
  <si>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</si>
  <si>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</si>
  <si>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</si>
  <si>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</si>
  <si>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</si>
  <si>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</si>
  <si>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</si>
  <si>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</si>
  <si>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</si>
  <si>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</si>
  <si>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</si>
  <si>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</si>
  <si>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</si>
  <si>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</si>
  <si>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</si>
  <si>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</si>
  <si>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</si>
  <si>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</si>
  <si>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</si>
  <si>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</si>
  <si>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</si>
  <si>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</si>
  <si>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</si>
  <si>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</si>
  <si>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</si>
  <si>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</si>
  <si>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</si>
  <si>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</si>
  <si>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</si>
  <si>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</si>
  <si>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</si>
  <si>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</si>
  <si>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</si>
  <si>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</si>
  <si>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</si>
  <si>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</si>
  <si>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</si>
  <si>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</si>
  <si>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</si>
  <si>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</si>
  <si>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</si>
  <si>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</si>
  <si>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</si>
  <si>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</si>
  <si>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</si>
  <si>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</si>
  <si>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</si>
  <si>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</si>
  <si>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</si>
  <si>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</si>
  <si>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</si>
  <si>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</si>
  <si>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</si>
  <si>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</si>
  <si>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</si>
  <si>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</si>
  <si>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</si>
  <si>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</si>
  <si>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</si>
  <si>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</si>
  <si>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</si>
  <si>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</si>
  <si>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</si>
  <si>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</si>
  <si>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</si>
  <si>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</si>
  <si>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</si>
  <si>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</si>
  <si>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</si>
  <si>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</si>
  <si>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</si>
  <si>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</si>
  <si>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</si>
  <si>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</si>
  <si>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</si>
  <si>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</si>
  <si>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</si>
  <si>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</si>
  <si>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</si>
  <si>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</si>
  <si>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</si>
  <si>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</si>
  <si>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</si>
  <si>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</si>
  <si>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</si>
  <si>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</si>
  <si>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</si>
  <si>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</si>
  <si>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</si>
  <si>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</si>
  <si>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</si>
  <si>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</si>
  <si>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</si>
  <si>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</si>
  <si>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</si>
  <si>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</si>
  <si>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</si>
  <si>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</si>
  <si>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</si>
  <si>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</si>
  <si>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</si>
  <si>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</si>
  <si>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</si>
  <si>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</si>
  <si>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</si>
  <si>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</si>
  <si>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</si>
  <si>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</si>
  <si>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</si>
  <si>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</si>
  <si>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</si>
  <si>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</si>
  <si>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</si>
  <si>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</si>
  <si>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</si>
  <si>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</si>
  <si>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</si>
  <si>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</si>
  <si>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</si>
  <si>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</si>
  <si>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</si>
  <si>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</si>
  <si>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</si>
  <si>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</si>
  <si>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</si>
  <si>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</si>
  <si>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</si>
  <si>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</si>
  <si>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</si>
  <si>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</si>
  <si>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</si>
  <si>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</si>
  <si>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</si>
  <si>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</si>
  <si>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</si>
  <si>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</si>
  <si>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</si>
  <si>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</si>
  <si>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</si>
  <si>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</si>
  <si>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</si>
  <si>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 xml:space="preserve">Vandsamarbejde </t>
  </si>
  <si>
    <t>Fane 12: Bortfald eller nedsættelse af omkostninger til mål, medfinansiering eller udvidelse</t>
  </si>
  <si>
    <t>Fane 13: Nøgletal</t>
  </si>
  <si>
    <t>Ø110 mm &lt; Ledningsnet ≤ Ø 250 mm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</si>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</sst>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137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34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33</v>
      </c>
      <c r="D14" s="67" t="s">
        <v>120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119</v>
      </c>
      <c r="D15" s="67" t="s">
        <v>122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121</v>
      </c>
      <c r="D16" s="67" t="s">
        <v>138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9" t="s">
        <v>123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131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124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132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82" t="s">
        <v>125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71" t="s">
        <v>127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85" t="s">
        <v>129</v>
      </c>
      <c r="E26" s="86"/>
      <c r="F26" s="86"/>
      <c r="G26" s="87"/>
      <c r="H26" s="1"/>
      <c r="I26" s="1"/>
    </row>
    <row r="27" spans="1:9" x14ac:dyDescent="0.25">
      <c r="A27" s="1"/>
      <c r="B27" s="1"/>
      <c r="C27" s="6" t="s">
        <v>130</v>
      </c>
      <c r="D27" s="85" t="s">
        <v>58</v>
      </c>
      <c r="E27" s="86"/>
      <c r="F27" s="86"/>
      <c r="G27" s="8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223832.29779819262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11191614.889909631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115367.73121694225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12677772.661202444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1761529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1172286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589243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2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294621.5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42144137.718371265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35523215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6620922.7183712646</v>
      </c>
      <c r="F12" s="25" t="s">
        <v>3</v>
      </c>
      <c r="G12" s="17">
        <f>E12</f>
        <v>6620922.7183712646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794066.33333333326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4999054.0236791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5793120.357012433</v>
      </c>
      <c r="F19" s="25" t="s">
        <v>3</v>
      </c>
      <c r="G19" s="17">
        <f>E19</f>
        <v>5793120.357012433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5894499.9632601514</v>
      </c>
      <c r="F20" s="25" t="s">
        <v>3</v>
      </c>
      <c r="G20" s="17">
        <f>E20</f>
        <v>5894499.9632601514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5894499.9632601514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2947249.9816300757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6620922.7183712646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2947249.9816300757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3047708.7950764252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156</v>
      </c>
      <c r="C10" s="61">
        <v>75</v>
      </c>
      <c r="D10" s="11">
        <v>248741</v>
      </c>
      <c r="E10" s="11">
        <f>D10/C10</f>
        <v>3316.5466666666666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95" t="s">
        <v>144</v>
      </c>
      <c r="C11" s="96"/>
      <c r="D11" s="97"/>
      <c r="E11" s="20">
        <f>SUM(E10:E10)</f>
        <v>3316.5466666666666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3316.5466666666666</v>
      </c>
      <c r="G10" s="22" t="s">
        <v>3</v>
      </c>
      <c r="H10" s="1"/>
    </row>
    <row r="11" spans="1:8" x14ac:dyDescent="0.25">
      <c r="A11" s="1"/>
      <c r="B11" s="63" t="s">
        <v>153</v>
      </c>
      <c r="C11" s="64"/>
      <c r="D11" s="53">
        <v>594883</v>
      </c>
      <c r="E11" s="22" t="s">
        <v>3</v>
      </c>
      <c r="F11" s="11">
        <v>0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594883</v>
      </c>
      <c r="E12" s="21" t="s">
        <v>3</v>
      </c>
      <c r="F12" s="20">
        <f>SUM(F10:F11)</f>
        <v>3316.5466666666666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604936.52269999997</v>
      </c>
      <c r="E13" s="21" t="s">
        <v>3</v>
      </c>
      <c r="F13" s="20">
        <f>F12*(1+Prisudvikling2019)</f>
        <v>3372.596305333333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154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155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22750422.028669298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-660580.1068959923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1054671.8836130861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Tillæg'!D13</f>
        <v>604936.52269999997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Tillæg'!F13</f>
        <v>3372.596305333333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401422.70742222015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-426669.43086978747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-221931.08314298434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-120500.52454290228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23385144.593258273</v>
      </c>
      <c r="D20" s="18" t="s">
        <v>3</v>
      </c>
      <c r="E20" s="17">
        <f>C20</f>
        <v>23385144.593258273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15041663.476988986</v>
      </c>
      <c r="D22" s="18" t="s">
        <v>3</v>
      </c>
      <c r="E22" s="17">
        <f>C22</f>
        <v>15041663.476988986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85928.05182138845</v>
      </c>
      <c r="D24" s="18" t="s">
        <v>3</v>
      </c>
      <c r="E24" s="17">
        <f>C24</f>
        <v>85928.05182138845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294621.5</v>
      </c>
      <c r="D26" s="18" t="s">
        <v>3</v>
      </c>
      <c r="E26" s="17">
        <f>C26</f>
        <v>294621.5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3047708.7950764252</v>
      </c>
      <c r="D28" s="18" t="s">
        <v>3</v>
      </c>
      <c r="E28" s="17">
        <f>C28</f>
        <v>3047708.7950764252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41855066.417145073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23385144.593258273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395208.94362606475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-420064.86412893207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-221168.0840791387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-121470.91165203053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23017649.677024234</v>
      </c>
      <c r="D14" s="18" t="s">
        <v>3</v>
      </c>
      <c r="E14" s="17">
        <f>C14</f>
        <v>23017649.677024234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15295867.589750098</v>
      </c>
      <c r="D16" s="18" t="s">
        <v>3</v>
      </c>
      <c r="E16" s="17">
        <f>C16</f>
        <v>15295867.589750098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294621.5</v>
      </c>
      <c r="D18" s="18" t="s">
        <v>3</v>
      </c>
      <c r="E18" s="17">
        <f>C18</f>
        <v>294621.5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3099215.0737132165</v>
      </c>
      <c r="D20" s="18" t="s">
        <v>3</v>
      </c>
      <c r="E20" s="17">
        <f>C20</f>
        <v>3099215.0737132165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41707353.840487547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23017649.677024234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388998.27954170952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-413463.5920503994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-220407.7082060746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-122449.11325943696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22650327.543050028</v>
      </c>
      <c r="D13" s="18" t="s">
        <v>3</v>
      </c>
      <c r="E13" s="17">
        <f>C13</f>
        <v>22650327.543050028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15554367.752016874</v>
      </c>
      <c r="D15" s="18" t="s">
        <v>3</v>
      </c>
      <c r="E15" s="17">
        <f>C15</f>
        <v>15554367.752016874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38204695.295066901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22650327.543050028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382790.53547754546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-406865.42364121595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-219649.94650526211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-123435.19229504181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22283167.516086053</v>
      </c>
      <c r="D13" s="18" t="s">
        <v>3</v>
      </c>
      <c r="E13" s="17">
        <f>C13</f>
        <v>22283167.516086053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15817236.567025956</v>
      </c>
      <c r="D15" s="18" t="s">
        <v>3</v>
      </c>
      <c r="E15" s="17">
        <f>C15</f>
        <v>15817236.567025956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38100404.083112009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38736497.324965157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15986075.296295859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22750422.028669298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11276799.835869793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12633751.239371443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10627198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13670895.386891441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-649601.83586979285</v>
      </c>
      <c r="E22" s="22" t="s">
        <v>3</v>
      </c>
      <c r="F22" s="11">
        <f>D22*(1+Prisudvikling2019)</f>
        <v>-660580.1068959923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1037144.1475199983</v>
      </c>
      <c r="E23" s="22" t="s">
        <v>3</v>
      </c>
      <c r="F23" s="11">
        <f>D23*(1+Prisudvikling2019)</f>
        <v>1054671.8836130861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157</v>
      </c>
      <c r="C10" s="48"/>
      <c r="D10" s="49"/>
      <c r="E10" s="11">
        <v>13428145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51305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171809</v>
      </c>
      <c r="F12" s="22" t="s">
        <v>3</v>
      </c>
      <c r="G12" s="1"/>
      <c r="H12" s="1"/>
    </row>
    <row r="13" spans="1:8" x14ac:dyDescent="0.25">
      <c r="A13" s="1"/>
      <c r="B13" s="44" t="s">
        <v>158</v>
      </c>
      <c r="C13" s="48"/>
      <c r="D13" s="49"/>
      <c r="E13" s="11">
        <v>894600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14545859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15041663.476988986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1.7664365816824113E-2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2018-10-02T07:50:43Z</dcterms:modified>
</cp:coreProperties>
</file>