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25" i="11"/>
  <c r="D10" i="20" s="1"/>
  <c r="G25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24" i="11" l="1"/>
  <c r="D12" i="20" l="1"/>
  <c r="C12" i="2" s="1"/>
  <c r="C18" i="2" s="1"/>
  <c r="C12" i="15" l="1"/>
  <c r="C11" i="22" s="1"/>
  <c r="C11" i="23" s="1"/>
  <c r="E23" i="11"/>
  <c r="E10" i="11" l="1"/>
  <c r="E25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E16" i="22" l="1"/>
  <c r="C8" i="23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<sst xmlns="http://schemas.openxmlformats.org/spreadsheetml/2006/main" count="336" uniqueCount="167">
  <si>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</si>
  <si>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</si>
  <si>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</si>
  <si>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</si>
  <si>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</si>
  <si>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</si>
  <si>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</si>
  <si>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</si>
  <si>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</si>
  <si>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</si>
  <si>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</si>
  <si>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</si>
  <si>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</si>
  <si>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</si>
  <si>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</si>
  <si>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</si>
  <si>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</si>
  <si>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</si>
  <si>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</si>
  <si>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</si>
  <si>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</si>
  <si>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</si>
  <si>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</si>
  <si>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</si>
  <si>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</si>
  <si>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</si>
  <si>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</si>
  <si>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</si>
  <si>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</si>
  <si>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</si>
  <si>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</si>
  <si>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</si>
  <si>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</si>
  <si>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</si>
  <si>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</si>
  <si>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</si>
  <si>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</si>
  <si>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</si>
  <si>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</si>
  <si>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</si>
  <si>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</si>
  <si>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</si>
  <si>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</si>
  <si>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</si>
  <si>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</si>
  <si>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</si>
  <si>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</si>
  <si>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</si>
  <si>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</si>
  <si>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</si>
  <si>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</si>
  <si>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</si>
  <si>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</si>
  <si>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</si>
  <si>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</si>
  <si>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</si>
  <si>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</si>
  <si>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</si>
  <si>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</si>
  <si>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</si>
  <si>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</si>
  <si>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</si>
  <si>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</si>
  <si>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</si>
  <si>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</si>
  <si>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</si>
  <si>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</si>
  <si>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</si>
  <si>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</si>
  <si>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</si>
  <si>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</si>
  <si>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</si>
  <si>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</si>
  <si>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</si>
  <si>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</si>
  <si>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</si>
  <si>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</si>
  <si>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</si>
  <si>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</si>
  <si>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</si>
  <si>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</si>
  <si>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</si>
  <si>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</si>
  <si>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</si>
  <si>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</si>
  <si>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</si>
  <si>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</si>
  <si>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</si>
  <si>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</si>
  <si>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</si>
  <si>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</si>
  <si>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</si>
  <si>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</si>
  <si>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</si>
  <si>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</si>
  <si>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</si>
  <si>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</si>
  <si>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</si>
  <si>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</si>
  <si>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</si>
  <si>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</si>
  <si>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</si>
  <si>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</si>
  <si>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</si>
  <si>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</si>
  <si>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</si>
  <si>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</si>
  <si>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</si>
  <si>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</si>
  <si>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</si>
  <si>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</si>
  <si>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</si>
  <si>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</si>
  <si>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</si>
  <si>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</si>
  <si>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</si>
  <si>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</si>
  <si>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</si>
  <si>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</si>
  <si>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</si>
  <si>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</si>
  <si>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</si>
  <si>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</si>
  <si>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</si>
  <si>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</si>
  <si>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</si>
  <si>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</si>
  <si>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</si>
  <si>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</si>
  <si>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</si>
  <si>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</si>
  <si>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</si>
  <si>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</si>
  <si>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</si>
  <si>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</si>
  <si>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</si>
  <si>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</si>
  <si>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</si>
  <si>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</si>
  <si>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</si>
  <si>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</si>
  <si>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</si>
  <si>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</si>
  <si>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</si>
  <si>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</si>
  <si>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</si>
  <si>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</si>
  <si>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</si>
  <si>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</si>
  <si>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</si>
  <si>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</si>
  <si>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</si>
  <si>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</si>
  <si>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</si>
  <si>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</si>
  <si>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</si>
  <si>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</si>
  <si>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Radiolink</t>
  </si>
  <si>
    <t>Ø 50mm &lt; Ledningsnet ≤ Ø110 mm</t>
  </si>
  <si>
    <t>Ø 250 mm &lt; Ledningsnet ≤ Ø 500mm</t>
  </si>
  <si>
    <t>Ø110 mm &lt; Ledningsnet ≤ Ø 250 mm</t>
  </si>
  <si>
    <t>Ventiler på Ø 250 mm &lt; Ledningsnet ≤ Ø 500mm</t>
  </si>
  <si>
    <t>Ventiler på Ø110 mm &lt; Ledningsnet ≤ Ø 250 mm</t>
  </si>
  <si>
    <t>Eternitledninger Ø 250 mm &lt; Ledningsnet ≤ Ø 500mm</t>
  </si>
  <si>
    <t>Stik på ledningsnet, Konstruktioner</t>
  </si>
  <si>
    <t>Ventiler på Ø 50mm &lt; Ledningsnet ≤ Ø110 mm</t>
  </si>
  <si>
    <t>Filteranlæg, åbne filtre, dobbelt filtrering, Mek./EL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</si>
</sst>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156128.27579277512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7806413.7896387558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111053.96431591052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12203732.342407748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-2526526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-1968630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-557896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-278948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34724118.996176645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27899441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6824677.9961766452</v>
      </c>
      <c r="F12" s="25" t="s">
        <v>3</v>
      </c>
      <c r="G12" s="17">
        <f>E12</f>
        <v>6824677.9961766452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1776924.1233333335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-1028149.4565118626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748774.66682147095</v>
      </c>
      <c r="F19" s="25" t="s">
        <v>3</v>
      </c>
      <c r="G19" s="17">
        <f>E19</f>
        <v>748774.66682147095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761878.22349084669</v>
      </c>
      <c r="F20" s="25" t="s">
        <v>3</v>
      </c>
      <c r="G20" s="17">
        <f>E20</f>
        <v>761878.22349084669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761878.22349084669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380939.11174542335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6824677.9961766452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380939.11174542335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393923.65374212415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157</v>
      </c>
      <c r="C10" s="61">
        <v>10</v>
      </c>
      <c r="D10" s="11">
        <v>1548416</v>
      </c>
      <c r="E10" s="11">
        <f>D10/C10</f>
        <v>154841.60000000001</v>
      </c>
      <c r="F10" s="11">
        <v>0</v>
      </c>
      <c r="G10" s="11">
        <v>4992.4399999999996</v>
      </c>
      <c r="H10" s="22" t="s">
        <v>3</v>
      </c>
      <c r="I10" s="1"/>
    </row>
    <row r="11" spans="1:9" ht="26.25" x14ac:dyDescent="0.25">
      <c r="A11" s="1"/>
      <c r="B11" s="60" t="s">
        <v>158</v>
      </c>
      <c r="C11" s="61">
        <v>75</v>
      </c>
      <c r="D11" s="11">
        <v>2015</v>
      </c>
      <c r="E11" s="11">
        <f t="shared" ref="E11:E22" si="0">D11/C11</f>
        <v>26.866666666666667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159</v>
      </c>
      <c r="C12" s="61">
        <v>75</v>
      </c>
      <c r="D12" s="11">
        <v>8030894</v>
      </c>
      <c r="E12" s="11">
        <f t="shared" si="0"/>
        <v>107078.58666666667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160</v>
      </c>
      <c r="C13" s="61">
        <v>75</v>
      </c>
      <c r="D13" s="11">
        <v>2625166</v>
      </c>
      <c r="E13" s="11">
        <f t="shared" si="0"/>
        <v>35002.213333333333</v>
      </c>
      <c r="F13" s="11">
        <v>0</v>
      </c>
      <c r="G13" s="11">
        <v>14976.82</v>
      </c>
      <c r="H13" s="22" t="s">
        <v>3</v>
      </c>
      <c r="I13" s="1"/>
    </row>
    <row r="14" spans="1:9" ht="26.25" x14ac:dyDescent="0.25">
      <c r="A14" s="1"/>
      <c r="B14" s="60" t="s">
        <v>161</v>
      </c>
      <c r="C14" s="61">
        <v>75</v>
      </c>
      <c r="D14" s="11">
        <v>252959</v>
      </c>
      <c r="E14" s="11">
        <f t="shared" si="0"/>
        <v>3372.7866666666669</v>
      </c>
      <c r="F14" s="11">
        <v>0</v>
      </c>
      <c r="G14" s="11">
        <v>0</v>
      </c>
      <c r="H14" s="22" t="s">
        <v>3</v>
      </c>
      <c r="I14" s="1"/>
    </row>
    <row r="15" spans="1:9" ht="26.25" x14ac:dyDescent="0.25">
      <c r="A15" s="1"/>
      <c r="B15" s="60" t="s">
        <v>162</v>
      </c>
      <c r="C15" s="61">
        <v>75</v>
      </c>
      <c r="D15" s="11">
        <v>70222</v>
      </c>
      <c r="E15" s="11">
        <f t="shared" si="0"/>
        <v>936.29333333333329</v>
      </c>
      <c r="F15" s="11">
        <v>0</v>
      </c>
      <c r="G15" s="11">
        <v>0</v>
      </c>
      <c r="H15" s="22" t="s">
        <v>3</v>
      </c>
      <c r="I15" s="1"/>
    </row>
    <row r="16" spans="1:9" ht="26.25" x14ac:dyDescent="0.25">
      <c r="A16" s="1"/>
      <c r="B16" s="60" t="s">
        <v>163</v>
      </c>
      <c r="C16" s="61">
        <v>75</v>
      </c>
      <c r="D16" s="11">
        <v>1043368</v>
      </c>
      <c r="E16" s="11">
        <f t="shared" si="0"/>
        <v>13911.573333333334</v>
      </c>
      <c r="F16" s="11">
        <v>0</v>
      </c>
      <c r="G16" s="11">
        <v>0</v>
      </c>
      <c r="H16" s="22" t="s">
        <v>3</v>
      </c>
      <c r="I16" s="1"/>
    </row>
    <row r="17" spans="1:9" ht="26.25" x14ac:dyDescent="0.25">
      <c r="A17" s="1"/>
      <c r="B17" s="60" t="s">
        <v>160</v>
      </c>
      <c r="C17" s="61">
        <v>75</v>
      </c>
      <c r="D17" s="11">
        <v>675102</v>
      </c>
      <c r="E17" s="11">
        <f t="shared" si="0"/>
        <v>9001.36</v>
      </c>
      <c r="F17" s="11">
        <v>0</v>
      </c>
      <c r="G17" s="11">
        <v>0</v>
      </c>
      <c r="H17" s="22" t="s">
        <v>3</v>
      </c>
      <c r="I17" s="1"/>
    </row>
    <row r="18" spans="1:9" ht="26.25" x14ac:dyDescent="0.25">
      <c r="A18" s="1"/>
      <c r="B18" s="60" t="s">
        <v>162</v>
      </c>
      <c r="C18" s="61">
        <v>75</v>
      </c>
      <c r="D18" s="11">
        <v>96225</v>
      </c>
      <c r="E18" s="11">
        <f t="shared" si="0"/>
        <v>1283</v>
      </c>
      <c r="F18" s="11">
        <v>0</v>
      </c>
      <c r="G18" s="11">
        <v>0</v>
      </c>
      <c r="H18" s="22" t="s">
        <v>3</v>
      </c>
      <c r="I18" s="1"/>
    </row>
    <row r="19" spans="1:9" ht="26.25" x14ac:dyDescent="0.25">
      <c r="A19" s="1"/>
      <c r="B19" s="60" t="s">
        <v>158</v>
      </c>
      <c r="C19" s="61">
        <v>75</v>
      </c>
      <c r="D19" s="11">
        <v>116468</v>
      </c>
      <c r="E19" s="11">
        <f t="shared" si="0"/>
        <v>1552.9066666666668</v>
      </c>
      <c r="F19" s="11">
        <v>0</v>
      </c>
      <c r="G19" s="11">
        <v>0</v>
      </c>
      <c r="H19" s="22" t="s">
        <v>3</v>
      </c>
      <c r="I19" s="1"/>
    </row>
    <row r="20" spans="1:9" ht="26.25" x14ac:dyDescent="0.25">
      <c r="A20" s="1"/>
      <c r="B20" s="60" t="s">
        <v>164</v>
      </c>
      <c r="C20" s="61">
        <v>75</v>
      </c>
      <c r="D20" s="11">
        <v>221</v>
      </c>
      <c r="E20" s="11">
        <f t="shared" si="0"/>
        <v>2.9466666666666668</v>
      </c>
      <c r="F20" s="11">
        <v>0</v>
      </c>
      <c r="G20" s="11">
        <v>0</v>
      </c>
      <c r="H20" s="22" t="s">
        <v>3</v>
      </c>
      <c r="I20" s="1"/>
    </row>
    <row r="21" spans="1:9" ht="26.25" x14ac:dyDescent="0.25">
      <c r="A21" s="1"/>
      <c r="B21" s="60" t="s">
        <v>158</v>
      </c>
      <c r="C21" s="61">
        <v>75</v>
      </c>
      <c r="D21" s="11">
        <v>87701</v>
      </c>
      <c r="E21" s="11">
        <f t="shared" si="0"/>
        <v>1169.3466666666666</v>
      </c>
      <c r="F21" s="11">
        <v>0</v>
      </c>
      <c r="G21" s="11">
        <v>199.65</v>
      </c>
      <c r="H21" s="22" t="s">
        <v>3</v>
      </c>
      <c r="I21" s="1"/>
    </row>
    <row r="22" spans="1:9" ht="26.25" x14ac:dyDescent="0.25">
      <c r="A22" s="1"/>
      <c r="B22" s="60" t="s">
        <v>160</v>
      </c>
      <c r="C22" s="61">
        <v>75</v>
      </c>
      <c r="D22" s="11">
        <v>89</v>
      </c>
      <c r="E22" s="11">
        <f t="shared" si="0"/>
        <v>1.1866666666666668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60" t="s">
        <v>165</v>
      </c>
      <c r="C23" s="61">
        <v>75</v>
      </c>
      <c r="D23" s="11">
        <v>2101</v>
      </c>
      <c r="E23" s="11">
        <f t="shared" ref="E23:E24" si="1">D23/C23</f>
        <v>28.013333333333332</v>
      </c>
      <c r="F23" s="11">
        <v>0</v>
      </c>
      <c r="G23" s="11">
        <v>0</v>
      </c>
      <c r="H23" s="22" t="s">
        <v>3</v>
      </c>
      <c r="I23" s="1"/>
    </row>
    <row r="24" spans="1:9" ht="26.25" x14ac:dyDescent="0.25">
      <c r="A24" s="1"/>
      <c r="B24" s="60" t="s">
        <v>166</v>
      </c>
      <c r="C24" s="61">
        <v>25</v>
      </c>
      <c r="D24" s="11">
        <v>227220</v>
      </c>
      <c r="E24" s="11">
        <f t="shared" si="1"/>
        <v>9088.7999999999993</v>
      </c>
      <c r="F24" s="11">
        <v>0</v>
      </c>
      <c r="G24" s="11">
        <v>325.79000000000002</v>
      </c>
      <c r="H24" s="22" t="s">
        <v>3</v>
      </c>
      <c r="I24" s="1"/>
    </row>
    <row r="25" spans="1:9" x14ac:dyDescent="0.25">
      <c r="A25" s="1"/>
      <c r="B25" s="93" t="s">
        <v>144</v>
      </c>
      <c r="C25" s="94"/>
      <c r="D25" s="95"/>
      <c r="E25" s="20">
        <f>SUM(E10:E24)</f>
        <v>337297.48</v>
      </c>
      <c r="F25" s="20">
        <f t="shared" ref="F25:G25" si="2">SUM(F10:F24)</f>
        <v>0</v>
      </c>
      <c r="G25" s="20">
        <f t="shared" si="2"/>
        <v>20494.7</v>
      </c>
      <c r="H25" s="21" t="s">
        <v>3</v>
      </c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</sheetData>
  <sheetProtection password="DFE9" sheet="1" objects="1" scenarios="1"/>
  <mergeCells count="3">
    <mergeCell ref="B3:H4"/>
    <mergeCell ref="B25:D2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Anlægsprojekter'!F25</f>
        <v>0</v>
      </c>
      <c r="E10" s="22" t="s">
        <v>3</v>
      </c>
      <c r="F10" s="11">
        <f>SUM('Fane 10. Anlægsprojekter'!E25,'Fane 10. Anlægsprojekter'!G25)</f>
        <v>357792.18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357792.18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363838.86784199998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19362196.273129229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-92495.738230738061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475328.90244364418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363838.86784199998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339839.87435761181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-375482.44061770616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-153710.3284564628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-114408.43083008002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19805106.979637496</v>
      </c>
      <c r="D20" s="18" t="s">
        <v>3</v>
      </c>
      <c r="E20" s="17">
        <f>C20</f>
        <v>19805106.979637496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12186302.300655138</v>
      </c>
      <c r="D22" s="18" t="s">
        <v>3</v>
      </c>
      <c r="E22" s="17">
        <f>C22</f>
        <v>12186302.300655138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48626.248337529556</v>
      </c>
      <c r="D24" s="18" t="s">
        <v>3</v>
      </c>
      <c r="E24" s="17">
        <f>C24</f>
        <v>48626.248337529556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-278948</v>
      </c>
      <c r="D26" s="18" t="s">
        <v>3</v>
      </c>
      <c r="E26" s="17">
        <f>C26</f>
        <v>-278948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393923.65374212415</v>
      </c>
      <c r="D28" s="18" t="s">
        <v>3</v>
      </c>
      <c r="E28" s="17">
        <f>C28</f>
        <v>393923.65374212415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32155011.182372287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19805106.979637496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334706.30795587366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-369810.46335123229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-153181.87234722945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-115329.75849130172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19501491.193403609</v>
      </c>
      <c r="D14" s="18" t="s">
        <v>3</v>
      </c>
      <c r="E14" s="17">
        <f>C14</f>
        <v>19501491.193403609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12392250.809536209</v>
      </c>
      <c r="D16" s="18" t="s">
        <v>3</v>
      </c>
      <c r="E16" s="17">
        <f>C16</f>
        <v>12392250.809536209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-278948</v>
      </c>
      <c r="D18" s="18" t="s">
        <v>3</v>
      </c>
      <c r="E18" s="17">
        <f>C18</f>
        <v>-278948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400580.963490366</v>
      </c>
      <c r="D20" s="18" t="s">
        <v>3</v>
      </c>
      <c r="E20" s="17">
        <f>C20</f>
        <v>400580.963490366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32015374.966430187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19501491.193403609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329575.20116852096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-364141.20366466045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-152655.23307009967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-116258.50557653941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19198011.452260833</v>
      </c>
      <c r="D13" s="18" t="s">
        <v>3</v>
      </c>
      <c r="E13" s="17">
        <f>C13</f>
        <v>19198011.452260833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12601679.848217368</v>
      </c>
      <c r="D15" s="18" t="s">
        <v>3</v>
      </c>
      <c r="E15" s="17">
        <f>C15</f>
        <v>12601679.848217368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31799691.300478201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19198011.452260833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324446.39354320808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-358474.4842773272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-152130.40437880467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-117194.73183419211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18894658.225313719</v>
      </c>
      <c r="D13" s="18" t="s">
        <v>3</v>
      </c>
      <c r="E13" s="17">
        <f>C13</f>
        <v>18894658.225313719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12814648.23765224</v>
      </c>
      <c r="D15" s="18" t="s">
        <v>3</v>
      </c>
      <c r="E15" s="17">
        <f>C15</f>
        <v>12814648.23765224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31709306.462965958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31262935.994241763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11900739.721112534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19362196.273129229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7865832.286732736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12161356.945426397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7774873.7478097957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12628786.291914394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-90958.538922940381</v>
      </c>
      <c r="E22" s="22" t="s">
        <v>3</v>
      </c>
      <c r="F22" s="11">
        <f>D22*(1+Prisudvikling2019)</f>
        <v>-92495.738230738061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467429.3464879971</v>
      </c>
      <c r="E23" s="22" t="s">
        <v>3</v>
      </c>
      <c r="F23" s="11">
        <f>D23*(1+Prisudvikling2019)</f>
        <v>475328.90244364418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11130400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45384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597394.18000000005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11438.28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11784616.459999999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12186302.300655138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1.8362159473397147E-2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2018-10-02T07:51:20Z</dcterms:modified>
</cp:coreProperties>
</file>