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<sst xmlns="http://schemas.openxmlformats.org/spreadsheetml/2006/main" count="356" uniqueCount="157">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</sst>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5" t="s">
        <v>103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32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31</v>
      </c>
      <c r="D14" s="67" t="s">
        <v>96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94</v>
      </c>
      <c r="D15" s="67" t="s">
        <v>97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95</v>
      </c>
      <c r="D16" s="67" t="s">
        <v>132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6" t="s">
        <v>98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8</v>
      </c>
      <c r="D18" s="76" t="s">
        <v>100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9</v>
      </c>
      <c r="D19" s="76" t="s">
        <v>99</v>
      </c>
      <c r="E19" s="77"/>
      <c r="F19" s="77"/>
      <c r="G19" s="78"/>
      <c r="H19" s="1"/>
      <c r="I19" s="1"/>
    </row>
    <row r="20" spans="1:9" x14ac:dyDescent="0.25">
      <c r="A20" s="1"/>
      <c r="B20" s="1"/>
      <c r="C20" s="6" t="s">
        <v>10</v>
      </c>
      <c r="D20" s="79" t="s">
        <v>129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</v>
      </c>
      <c r="D21" s="71" t="s">
        <v>101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71" t="s">
        <v>130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1" t="s">
        <v>104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25</v>
      </c>
      <c r="D24" s="64" t="s">
        <v>28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29</v>
      </c>
      <c r="D25" s="61" t="s">
        <v>102</v>
      </c>
      <c r="E25" s="62"/>
      <c r="F25" s="62"/>
      <c r="G25" s="63"/>
      <c r="H25" s="1"/>
      <c r="I25" s="1"/>
    </row>
    <row r="26" spans="1:9" x14ac:dyDescent="0.25">
      <c r="A26" s="1"/>
      <c r="B26" s="1"/>
      <c r="C26" s="6" t="s">
        <v>30</v>
      </c>
      <c r="D26" s="61" t="s">
        <v>65</v>
      </c>
      <c r="E26" s="62"/>
      <c r="F26" s="62"/>
      <c r="G26" s="63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-5635977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-4505928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-1130049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-565024.5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112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105</v>
      </c>
      <c r="C9" s="89"/>
      <c r="D9" s="90"/>
      <c r="E9" s="11">
        <v>3753368.0349003412</v>
      </c>
      <c r="F9" s="22" t="s">
        <v>3</v>
      </c>
      <c r="G9" s="19"/>
      <c r="H9" s="27"/>
      <c r="I9" s="1"/>
    </row>
    <row r="10" spans="1:9" x14ac:dyDescent="0.25">
      <c r="A10" s="1"/>
      <c r="B10" s="88" t="s">
        <v>106</v>
      </c>
      <c r="C10" s="89"/>
      <c r="D10" s="90"/>
      <c r="E10" s="11">
        <v>5152571</v>
      </c>
      <c r="F10" s="22" t="s">
        <v>3</v>
      </c>
      <c r="G10" s="14"/>
      <c r="H10" s="28"/>
      <c r="I10" s="1"/>
    </row>
    <row r="11" spans="1:9" x14ac:dyDescent="0.25">
      <c r="A11" s="1"/>
      <c r="B11" s="88" t="s">
        <v>113</v>
      </c>
      <c r="C11" s="89"/>
      <c r="D11" s="90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-1399202.9650996588</v>
      </c>
      <c r="F12" s="25" t="s">
        <v>3</v>
      </c>
      <c r="G12" s="17">
        <f>E12</f>
        <v>-1399202.9650996588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117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91" t="s">
        <v>114</v>
      </c>
      <c r="C18" s="92"/>
      <c r="D18" s="93"/>
      <c r="E18" s="11">
        <f>IF(E12&lt;0,E12,0)</f>
        <v>-1399202.9650996588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116</v>
      </c>
      <c r="C20" s="92"/>
      <c r="D20" s="93"/>
      <c r="E20" s="11">
        <f>E18/E19</f>
        <v>-349800.7412749147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118</v>
      </c>
      <c r="C21" s="86"/>
      <c r="D21" s="86"/>
      <c r="E21" s="86"/>
      <c r="F21" s="87"/>
      <c r="G21" s="20">
        <f>E20</f>
        <v>-349800.7412749147</v>
      </c>
      <c r="H21" s="21" t="s">
        <v>3</v>
      </c>
      <c r="I21" s="1"/>
    </row>
    <row r="22" spans="1:9" x14ac:dyDescent="0.25">
      <c r="A22" s="1"/>
      <c r="B22" s="85" t="s">
        <v>119</v>
      </c>
      <c r="C22" s="86"/>
      <c r="D22" s="86"/>
      <c r="E22" s="86"/>
      <c r="F22" s="87"/>
      <c r="G22" s="20">
        <f>G21*(1+Prisudvikling2019)^4</f>
        <v>-374053.49314317777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142</v>
      </c>
      <c r="C8" s="86"/>
      <c r="D8" s="86"/>
      <c r="E8" s="86"/>
      <c r="F8" s="86"/>
      <c r="G8" s="86"/>
      <c r="H8" s="87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97" t="s">
        <v>156</v>
      </c>
      <c r="C10" s="98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5" t="s">
        <v>143</v>
      </c>
      <c r="C11" s="86"/>
      <c r="D11" s="87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154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152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155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3373348.4474635823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42841.525282787494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-58075.22953668829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3358114.7432096815</v>
      </c>
      <c r="D15" s="18" t="s">
        <v>3</v>
      </c>
      <c r="E15" s="17">
        <f>C15</f>
        <v>3358114.7432096815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150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2110635.9455746496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2110635.9455746496</v>
      </c>
      <c r="D23" s="18" t="s">
        <v>3</v>
      </c>
      <c r="E23" s="17">
        <f>C23</f>
        <v>2110635.9455746496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10083.505054693485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10083.505054693485</v>
      </c>
      <c r="D28" s="18" t="s">
        <v>3</v>
      </c>
      <c r="E28" s="17">
        <f>C28</f>
        <v>10083.505054693485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-565024.5</v>
      </c>
      <c r="D30" s="18" t="s">
        <v>3</v>
      </c>
      <c r="E30" s="17">
        <f>C30</f>
        <v>-565024.5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4913809.6938390248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3358114.7432096815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42648.057238762951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-57812.967607623556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3342949.8328408208</v>
      </c>
      <c r="D14" s="18" t="s">
        <v>3</v>
      </c>
      <c r="E14" s="17">
        <f>C14</f>
        <v>3342949.8328408208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150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2146305.6930548609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2146305.6930548609</v>
      </c>
      <c r="D22" s="18" t="s">
        <v>3</v>
      </c>
      <c r="E22" s="17">
        <f>C22</f>
        <v>2146305.6930548609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-565024.5</v>
      </c>
      <c r="D24" s="18" t="s">
        <v>3</v>
      </c>
      <c r="E24" s="17">
        <f>C24</f>
        <v>-565024.5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4924231.0258956812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3342949.8328408208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56495.852175009866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-57790.576645269124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3341655.1083705616</v>
      </c>
      <c r="D13" s="18" t="s">
        <v>3</v>
      </c>
      <c r="E13" s="17">
        <f>C13</f>
        <v>3341655.1083705616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150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2182578.259267488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2182578.259267488</v>
      </c>
      <c r="D21" s="18" t="s">
        <v>3</v>
      </c>
      <c r="E21" s="17">
        <f>C21</f>
        <v>2182578.259267488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-33990.840834173607</v>
      </c>
      <c r="D23" s="18" t="s">
        <v>3</v>
      </c>
      <c r="E23" s="17">
        <f>C23</f>
        <v>-33990.840834173607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-466743.56358412653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-374053.49314317777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-840797.05672730436</v>
      </c>
      <c r="D27" s="36" t="s">
        <v>3</v>
      </c>
      <c r="E27" s="17">
        <f>C27</f>
        <v>-840797.05672730436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4649445.4700765721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3341655.1083705616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56473.971331462482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-57768.194354934407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3340360.8853470893</v>
      </c>
      <c r="D12" s="18" t="s">
        <v>3</v>
      </c>
      <c r="E12" s="17">
        <f>C12</f>
        <v>3340360.8853470893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150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2219463.831849108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2219463.831849108</v>
      </c>
      <c r="D20" s="18" t="s">
        <v>3</v>
      </c>
      <c r="E20" s="17">
        <f>C20</f>
        <v>2219463.831849108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-34565.286044271139</v>
      </c>
      <c r="D22" s="18" t="s">
        <v>3</v>
      </c>
      <c r="E22" s="17">
        <f>C22</f>
        <v>-34565.286044271139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-474631.52980869822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-380374.99717729742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153</v>
      </c>
      <c r="C26" s="55">
        <f>SUM(C24:C25)</f>
        <v>-855006.5269859957</v>
      </c>
      <c r="D26" s="36" t="s">
        <v>3</v>
      </c>
      <c r="E26" s="17">
        <f>C26</f>
        <v>-855006.5269859957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4670252.904165931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5459721.3493136233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2086372.901850041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3373348.4474635823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1419110.4175168902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2028143.2731684111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3447253.6906853011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1419110.4175168902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2028143.2731684111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3447253.6906853011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0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0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0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151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148</v>
      </c>
      <c r="C10" s="46"/>
      <c r="D10" s="47"/>
      <c r="E10" s="11">
        <v>2035250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5815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2041065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2110635.9455746496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124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33</v>
      </c>
      <c r="C9" s="89"/>
      <c r="D9" s="90"/>
      <c r="E9" s="11">
        <v>-124961</v>
      </c>
      <c r="F9" s="22" t="s">
        <v>3</v>
      </c>
      <c r="G9" s="19"/>
      <c r="H9" s="27"/>
      <c r="I9" s="1"/>
    </row>
    <row r="10" spans="1:9" x14ac:dyDescent="0.25">
      <c r="A10" s="1"/>
      <c r="B10" s="91" t="s">
        <v>115</v>
      </c>
      <c r="C10" s="92"/>
      <c r="D10" s="93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1" t="s">
        <v>125</v>
      </c>
      <c r="C11" s="92"/>
      <c r="D11" s="93"/>
      <c r="E11" s="11">
        <f>E9/E10</f>
        <v>-31240.25</v>
      </c>
      <c r="F11" s="22" t="s">
        <v>3</v>
      </c>
      <c r="G11" s="14"/>
      <c r="H11" s="28"/>
      <c r="I11" s="1"/>
    </row>
    <row r="12" spans="1:9" x14ac:dyDescent="0.25">
      <c r="A12" s="1"/>
      <c r="B12" s="85" t="s">
        <v>131</v>
      </c>
      <c r="C12" s="86"/>
      <c r="D12" s="86"/>
      <c r="E12" s="86"/>
      <c r="F12" s="87"/>
      <c r="G12" s="20">
        <f>E11</f>
        <v>-31240.25</v>
      </c>
      <c r="H12" s="21" t="s">
        <v>3</v>
      </c>
      <c r="I12" s="1"/>
    </row>
    <row r="13" spans="1:9" x14ac:dyDescent="0.25">
      <c r="A13" s="1"/>
      <c r="B13" s="85" t="s">
        <v>127</v>
      </c>
      <c r="C13" s="86"/>
      <c r="D13" s="86"/>
      <c r="E13" s="86"/>
      <c r="F13" s="87"/>
      <c r="G13" s="20">
        <f>G12*(1+Prisudvikling2018)*(1+Prisudvikling2019)^4</f>
        <v>-33990.840834173607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122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88" t="s">
        <v>122</v>
      </c>
      <c r="C18" s="89"/>
      <c r="D18" s="90"/>
      <c r="E18" s="11">
        <v>-1715895.8418703689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126</v>
      </c>
      <c r="C20" s="92"/>
      <c r="D20" s="93"/>
      <c r="E20" s="11">
        <f>E18/E19</f>
        <v>-428973.96046759223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131</v>
      </c>
      <c r="C21" s="86"/>
      <c r="D21" s="86"/>
      <c r="E21" s="86"/>
      <c r="F21" s="87"/>
      <c r="G21" s="20">
        <f>E20</f>
        <v>-428973.96046759223</v>
      </c>
      <c r="H21" s="21" t="s">
        <v>3</v>
      </c>
      <c r="I21" s="1"/>
    </row>
    <row r="22" spans="1:9" x14ac:dyDescent="0.25">
      <c r="A22" s="1"/>
      <c r="B22" s="85" t="s">
        <v>127</v>
      </c>
      <c r="C22" s="86"/>
      <c r="D22" s="86"/>
      <c r="E22" s="86"/>
      <c r="F22" s="87"/>
      <c r="G22" s="20">
        <f>G21*(1+Prisudvikling2018)*(1+Prisudvikling2019)^4</f>
        <v>-466743.56358412653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2018-09-13T10:16:20Z</dcterms:modified>
</cp:coreProperties>
</file>