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G11" i="11" l="1"/>
  <c r="F11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3" i="20" l="1"/>
  <c r="F11" i="21"/>
  <c r="F12" i="21" s="1"/>
  <c r="C13" i="2" s="1"/>
  <c r="D11" i="21"/>
  <c r="D12" i="21" s="1"/>
  <c r="C12" i="2" s="1"/>
  <c r="C9" i="2"/>
  <c r="E15" i="19"/>
  <c r="E16" i="19" s="1"/>
  <c r="C24" i="2" l="1"/>
  <c r="C20" i="22"/>
  <c r="C19" i="23"/>
  <c r="C22" i="23" s="1"/>
  <c r="C20" i="15"/>
  <c r="C23" i="15" s="1"/>
  <c r="C23" i="22" l="1"/>
  <c r="E23" i="22" s="1"/>
  <c r="C27" i="2"/>
  <c r="E27" i="2" s="1"/>
  <c r="E23" i="15"/>
  <c r="E22" i="23"/>
  <c r="G11" i="10"/>
  <c r="E32" i="2" l="1"/>
  <c r="G13" i="10"/>
  <c r="C25" i="15" s="1"/>
  <c r="E25" i="15" l="1"/>
  <c r="D14" i="20"/>
  <c r="C10" i="2" s="1"/>
  <c r="C16" i="2" s="1"/>
  <c r="C12" i="15" l="1"/>
  <c r="C12" i="22" s="1"/>
  <c r="C11" i="23" s="1"/>
  <c r="E11" i="11" l="1"/>
  <c r="F10" i="20" s="1"/>
  <c r="F13" i="20" s="1"/>
  <c r="F14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<sst xmlns="http://schemas.openxmlformats.org/spreadsheetml/2006/main" count="337" uniqueCount="146">
  <si>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</si>
  <si>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</si>
  <si>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</si>
  <si>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</si>
  <si>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</si>
  <si>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</si>
  <si>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</si>
  <si>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</si>
  <si>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</si>
  <si>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</si>
  <si>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</si>
  <si>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</si>
  <si>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</si>
  <si>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</si>
  <si>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</si>
  <si>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</si>
  <si>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</si>
  <si>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</si>
  <si>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</si>
  <si>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</si>
  <si>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</si>
  <si>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</si>
  <si>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</si>
  <si>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</si>
  <si>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</si>
  <si>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</si>
  <si>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</si>
  <si>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</si>
  <si>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</si>
  <si>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</si>
  <si>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</si>
  <si>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</si>
  <si>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</si>
  <si>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</si>
  <si>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</si>
  <si>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</si>
  <si>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</si>
  <si>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</si>
  <si>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</si>
  <si>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</si>
  <si>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</si>
  <si>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</si>
  <si>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</si>
  <si>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</si>
  <si>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</si>
  <si>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</si>
  <si>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</si>
  <si>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</si>
  <si>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</si>
  <si>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</si>
  <si>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</si>
  <si>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</si>
  <si>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</si>
  <si>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</si>
  <si>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</si>
  <si>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</si>
  <si>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</si>
  <si>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</si>
  <si>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</si>
  <si>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</si>
  <si>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</si>
  <si>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</si>
  <si>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</si>
  <si>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</si>
  <si>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</si>
  <si>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</si>
  <si>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</si>
  <si>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</si>
  <si>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</si>
  <si>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</si>
  <si>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</si>
  <si>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</si>
  <si>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</si>
  <si>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</si>
  <si>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</si>
  <si>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</si>
  <si>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</si>
  <si>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</si>
  <si>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</si>
  <si>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</si>
  <si>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</si>
  <si>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</si>
  <si>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</si>
  <si>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</si>
  <si>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</si>
  <si>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</si>
  <si>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</si>
  <si>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</si>
  <si>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</si>
  <si>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</si>
  <si>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</si>
  <si>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</si>
  <si>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</si>
  <si>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</si>
  <si>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</si>
  <si>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</si>
  <si>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</si>
  <si>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</si>
  <si>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</si>
  <si>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</si>
  <si>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</si>
  <si>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</si>
  <si>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</si>
  <si>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</si>
  <si>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</si>
  <si>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</si>
  <si>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</si>
  <si>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</si>
  <si>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</si>
  <si>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</si>
  <si>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</si>
  <si>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</si>
  <si>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</si>
  <si>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</si>
  <si>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</si>
  <si>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</si>
  <si>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</si>
  <si>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</si>
  <si>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</si>
  <si>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</si>
  <si>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</si>
  <si>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</si>
  <si>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</si>
  <si>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</si>
  <si>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</si>
  <si>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</si>
  <si>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</si>
  <si>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</si>
  <si>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</si>
  <si>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</si>
  <si>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</si>
  <si>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</si>
  <si>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</si>
  <si>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</si>
  <si>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</si>
  <si>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</si>
  <si>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</si>
  <si>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</si>
  <si>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Ingen anlægsprojekter</t>
  </si>
  <si>
    <t>Periodevise driftsomkostninger under prisloftsbekendtgørelsen</t>
  </si>
  <si>
    <t>Ingen bortfald eller nedsættelse</t>
  </si>
  <si>
    <t>Flytning af ledninger ved Lego House</t>
  </si>
  <si>
    <t>Byggemodning Billund Syd, etape 3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</si>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</sst>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3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6" t="s">
        <v>123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4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8" t="s">
        <v>31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30</v>
      </c>
      <c r="D14" s="68" t="s">
        <v>95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94</v>
      </c>
      <c r="D15" s="68" t="s">
        <v>97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96</v>
      </c>
      <c r="D16" s="68" t="s">
        <v>124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6</v>
      </c>
      <c r="D17" s="77" t="s">
        <v>98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7</v>
      </c>
      <c r="D18" s="77" t="s">
        <v>99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8</v>
      </c>
      <c r="D19" s="83" t="s">
        <v>103</v>
      </c>
      <c r="E19" s="84"/>
      <c r="F19" s="84"/>
      <c r="G19" s="85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86" t="s">
        <v>28</v>
      </c>
      <c r="E23" s="87"/>
      <c r="F23" s="87"/>
      <c r="G23" s="88"/>
      <c r="H23" s="1"/>
      <c r="I23" s="1"/>
    </row>
    <row r="24" spans="1:9" x14ac:dyDescent="0.25">
      <c r="A24" s="1"/>
      <c r="B24" s="1"/>
      <c r="C24" s="6" t="s">
        <v>26</v>
      </c>
      <c r="D24" s="80" t="s">
        <v>101</v>
      </c>
      <c r="E24" s="81"/>
      <c r="F24" s="81"/>
      <c r="G24" s="82"/>
      <c r="H24" s="1"/>
      <c r="I24" s="1"/>
    </row>
    <row r="25" spans="1:9" x14ac:dyDescent="0.25">
      <c r="A25" s="1"/>
      <c r="B25" s="1"/>
      <c r="C25" s="6" t="s">
        <v>29</v>
      </c>
      <c r="D25" s="80" t="s">
        <v>54</v>
      </c>
      <c r="E25" s="81"/>
      <c r="F25" s="81"/>
      <c r="G25" s="8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4" t="s">
        <v>126</v>
      </c>
      <c r="C3" s="94"/>
      <c r="D3" s="94"/>
      <c r="E3" s="94"/>
      <c r="F3" s="94"/>
      <c r="G3" s="94"/>
      <c r="H3" s="94"/>
      <c r="I3" s="1"/>
    </row>
    <row r="4" spans="1:9" ht="15" customHeight="1" x14ac:dyDescent="0.25">
      <c r="A4" s="1"/>
      <c r="B4" s="94"/>
      <c r="C4" s="94"/>
      <c r="D4" s="94"/>
      <c r="E4" s="94"/>
      <c r="F4" s="94"/>
      <c r="G4" s="94"/>
      <c r="H4" s="9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116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98" t="s">
        <v>105</v>
      </c>
      <c r="C9" s="99"/>
      <c r="D9" s="100"/>
      <c r="E9" s="11">
        <v>53451030.998692021</v>
      </c>
      <c r="F9" s="22" t="s">
        <v>2</v>
      </c>
      <c r="G9" s="19"/>
      <c r="H9" s="27"/>
      <c r="I9" s="1"/>
    </row>
    <row r="10" spans="1:9" x14ac:dyDescent="0.25">
      <c r="A10" s="1"/>
      <c r="B10" s="98" t="s">
        <v>106</v>
      </c>
      <c r="C10" s="99"/>
      <c r="D10" s="100"/>
      <c r="E10" s="11">
        <v>51520704</v>
      </c>
      <c r="F10" s="22" t="s">
        <v>2</v>
      </c>
      <c r="G10" s="14"/>
      <c r="H10" s="28"/>
      <c r="I10" s="1"/>
    </row>
    <row r="11" spans="1:9" x14ac:dyDescent="0.25">
      <c r="A11" s="1"/>
      <c r="B11" s="98" t="s">
        <v>112</v>
      </c>
      <c r="C11" s="99"/>
      <c r="D11" s="100"/>
      <c r="E11" s="11">
        <v>6000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1936326.9986920208</v>
      </c>
      <c r="F12" s="25" t="s">
        <v>2</v>
      </c>
      <c r="G12" s="17">
        <f>E12</f>
        <v>1936326.9986920208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1" t="s">
        <v>117</v>
      </c>
      <c r="C17" s="92"/>
      <c r="D17" s="92"/>
      <c r="E17" s="92"/>
      <c r="F17" s="92"/>
      <c r="G17" s="92"/>
      <c r="H17" s="93"/>
      <c r="I17" s="1"/>
    </row>
    <row r="18" spans="1:9" x14ac:dyDescent="0.25">
      <c r="A18" s="1"/>
      <c r="B18" s="101" t="s">
        <v>118</v>
      </c>
      <c r="C18" s="102"/>
      <c r="D18" s="103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1" t="s">
        <v>113</v>
      </c>
      <c r="C19" s="102"/>
      <c r="D19" s="103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1" t="s">
        <v>119</v>
      </c>
      <c r="C20" s="102"/>
      <c r="D20" s="103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1" t="s">
        <v>114</v>
      </c>
      <c r="C21" s="92"/>
      <c r="D21" s="92"/>
      <c r="E21" s="92"/>
      <c r="F21" s="93"/>
      <c r="G21" s="20">
        <f>E20</f>
        <v>0</v>
      </c>
      <c r="H21" s="21" t="s">
        <v>2</v>
      </c>
      <c r="I21" s="1"/>
    </row>
    <row r="22" spans="1:9" x14ac:dyDescent="0.25">
      <c r="A22" s="1"/>
      <c r="B22" s="91" t="s">
        <v>115</v>
      </c>
      <c r="C22" s="92"/>
      <c r="D22" s="92"/>
      <c r="E22" s="92"/>
      <c r="F22" s="93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130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127</v>
      </c>
      <c r="C8" s="92"/>
      <c r="D8" s="92"/>
      <c r="E8" s="92"/>
      <c r="F8" s="92"/>
      <c r="G8" s="92"/>
      <c r="H8" s="93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0" t="s">
        <v>138</v>
      </c>
      <c r="C10" s="61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1" t="s">
        <v>131</v>
      </c>
      <c r="C11" s="92"/>
      <c r="D11" s="93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121</v>
      </c>
      <c r="C3" s="89"/>
      <c r="D3" s="89"/>
      <c r="E3" s="89"/>
      <c r="F3" s="89"/>
      <c r="G3" s="89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62" t="s">
        <v>141</v>
      </c>
      <c r="C11" s="63"/>
      <c r="D11" s="57">
        <v>0</v>
      </c>
      <c r="E11" s="22" t="s">
        <v>2</v>
      </c>
      <c r="F11" s="11">
        <v>1500</v>
      </c>
      <c r="G11" s="22" t="s">
        <v>2</v>
      </c>
      <c r="H11" s="1"/>
    </row>
    <row r="12" spans="1:8" x14ac:dyDescent="0.25">
      <c r="A12" s="1"/>
      <c r="B12" s="55" t="s">
        <v>142</v>
      </c>
      <c r="C12" s="56"/>
      <c r="D12" s="57">
        <v>7895</v>
      </c>
      <c r="E12" s="22" t="s">
        <v>2</v>
      </c>
      <c r="F12" s="11">
        <v>17825</v>
      </c>
      <c r="G12" s="22" t="s">
        <v>2</v>
      </c>
      <c r="H12" s="1"/>
    </row>
    <row r="13" spans="1:8" x14ac:dyDescent="0.25">
      <c r="A13" s="1"/>
      <c r="B13" s="39" t="s">
        <v>69</v>
      </c>
      <c r="C13" s="41"/>
      <c r="D13" s="20">
        <f>SUM(D10:D12)</f>
        <v>7895</v>
      </c>
      <c r="E13" s="21" t="s">
        <v>2</v>
      </c>
      <c r="F13" s="20">
        <f>SUM(F10:F12)</f>
        <v>19325</v>
      </c>
      <c r="G13" s="21" t="s">
        <v>2</v>
      </c>
      <c r="H13" s="1"/>
    </row>
    <row r="14" spans="1:8" x14ac:dyDescent="0.25">
      <c r="A14" s="1"/>
      <c r="B14" s="39" t="s">
        <v>70</v>
      </c>
      <c r="C14" s="41"/>
      <c r="D14" s="20">
        <f>D13*(1+Prisudvikling2019)</f>
        <v>8028.4254999999994</v>
      </c>
      <c r="E14" s="21" t="s">
        <v>2</v>
      </c>
      <c r="F14" s="20">
        <f>F13*(1+Prisudvikling2019)</f>
        <v>19651.592499999999</v>
      </c>
      <c r="G14" s="21" t="s">
        <v>2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4" t="s">
        <v>144</v>
      </c>
      <c r="C3" s="94"/>
      <c r="D3" s="94"/>
      <c r="E3" s="94"/>
      <c r="F3" s="94"/>
      <c r="G3" s="94"/>
      <c r="H3" s="1"/>
    </row>
    <row r="4" spans="1:8" ht="25.5" customHeight="1" x14ac:dyDescent="0.25">
      <c r="A4" s="1"/>
      <c r="B4" s="94"/>
      <c r="C4" s="94"/>
      <c r="D4" s="94"/>
      <c r="E4" s="94"/>
      <c r="F4" s="94"/>
      <c r="G4" s="9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140</v>
      </c>
      <c r="C10" s="64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4" t="s">
        <v>145</v>
      </c>
      <c r="C3" s="94"/>
      <c r="D3" s="94"/>
      <c r="E3" s="94"/>
      <c r="F3" s="94"/>
      <c r="G3" s="1"/>
      <c r="H3" s="1"/>
    </row>
    <row r="4" spans="1:8" ht="25.5" customHeight="1" x14ac:dyDescent="0.25">
      <c r="A4" s="1"/>
      <c r="B4" s="94"/>
      <c r="C4" s="94"/>
      <c r="D4" s="94"/>
      <c r="E4" s="94"/>
      <c r="F4" s="9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5" t="s">
        <v>44</v>
      </c>
      <c r="C9" s="66"/>
      <c r="D9" s="66"/>
      <c r="E9" s="67"/>
      <c r="F9" s="58">
        <v>1.7500000000000002E-2</v>
      </c>
      <c r="G9" s="59"/>
      <c r="H9" s="1"/>
    </row>
    <row r="10" spans="1:8" x14ac:dyDescent="0.25">
      <c r="A10" s="1"/>
      <c r="B10" s="65" t="s">
        <v>45</v>
      </c>
      <c r="C10" s="66"/>
      <c r="D10" s="66"/>
      <c r="E10" s="67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5" t="s">
        <v>13</v>
      </c>
      <c r="C14" s="66"/>
      <c r="D14" s="66"/>
      <c r="E14" s="67"/>
      <c r="F14" s="58">
        <v>1.4428823703983455E-4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9" t="s">
        <v>41</v>
      </c>
      <c r="C3" s="89"/>
      <c r="D3" s="89"/>
      <c r="E3" s="89"/>
      <c r="F3" s="89"/>
      <c r="G3" s="1"/>
      <c r="I3" s="36"/>
    </row>
    <row r="4" spans="1:9" ht="15" customHeight="1" x14ac:dyDescent="0.25">
      <c r="A4" s="1"/>
      <c r="B4" s="89"/>
      <c r="C4" s="89"/>
      <c r="D4" s="89"/>
      <c r="E4" s="89"/>
      <c r="F4" s="89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32963082.027274668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Tillæg'!D14</f>
        <v>8028.4254999999994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Tillæg'!F14</f>
        <v>19651.592499999999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577321.72778150672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-4843.4796284197537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-133196.9617791441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-476183.17283636919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32953860.158812243</v>
      </c>
      <c r="D18" s="18" t="s">
        <v>2</v>
      </c>
      <c r="E18" s="17">
        <f>C18</f>
        <v>32953860.158812243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omk.'!E16</f>
        <v>19562923.603599284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3" t="s">
        <v>143</v>
      </c>
      <c r="C26" s="11">
        <v>682704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20245627.603599284</v>
      </c>
      <c r="D27" s="18" t="s">
        <v>2</v>
      </c>
      <c r="E27" s="17">
        <f>C27</f>
        <v>20245627.603599284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2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2" t="s">
        <v>51</v>
      </c>
      <c r="C30" s="7">
        <v>410027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3" t="s">
        <v>52</v>
      </c>
      <c r="C31" s="7">
        <v>94302.000593856676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4" t="s">
        <v>53</v>
      </c>
      <c r="C32" s="17">
        <f>SUM(C29:C31)</f>
        <v>504329.00059385668</v>
      </c>
      <c r="D32" s="18" t="s">
        <v>2</v>
      </c>
      <c r="E32" s="17">
        <f>C32</f>
        <v>504329.00059385668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4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53703816.763005383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42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43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25</v>
      </c>
      <c r="C8" s="92"/>
      <c r="D8" s="92"/>
      <c r="E8" s="92"/>
      <c r="F8" s="93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32953860.158812243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556920.23668392689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-4835.2114250951918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-132739.03062454739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-233798.87768038429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33139407.275766145</v>
      </c>
      <c r="D14" s="18" t="s">
        <v>2</v>
      </c>
      <c r="E14" s="17">
        <f>C14</f>
        <v>33139407.275766145</v>
      </c>
      <c r="F14" s="18" t="s">
        <v>2</v>
      </c>
      <c r="G14" s="1"/>
    </row>
    <row r="15" spans="1:7" ht="15" customHeight="1" x14ac:dyDescent="0.25">
      <c r="A15" s="1"/>
      <c r="B15" s="91" t="s">
        <v>74</v>
      </c>
      <c r="C15" s="92"/>
      <c r="D15" s="92"/>
      <c r="E15" s="92"/>
      <c r="F15" s="93"/>
      <c r="G15" s="1"/>
    </row>
    <row r="16" spans="1:7" ht="15" customHeight="1" x14ac:dyDescent="0.25">
      <c r="A16" s="1"/>
      <c r="B16" s="43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1" t="s">
        <v>22</v>
      </c>
      <c r="C19" s="92"/>
      <c r="D19" s="92"/>
      <c r="E19" s="92"/>
      <c r="F19" s="93"/>
      <c r="G19" s="1"/>
    </row>
    <row r="20" spans="1:7" ht="15" customHeight="1" x14ac:dyDescent="0.25">
      <c r="A20" s="1"/>
      <c r="B20" s="43" t="s">
        <v>22</v>
      </c>
      <c r="C20" s="11">
        <f>'Fane 4. Ikke-påvirkelige omk.'!E16*(1+Prisudvikling2019)</f>
        <v>19893537.012500111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143</v>
      </c>
      <c r="C22" s="11">
        <v>668969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20562506.012500111</v>
      </c>
      <c r="D23" s="18" t="s">
        <v>2</v>
      </c>
      <c r="E23" s="17">
        <f>C23</f>
        <v>20562506.012500111</v>
      </c>
      <c r="F23" s="18" t="s">
        <v>2</v>
      </c>
      <c r="G23" s="1"/>
    </row>
    <row r="24" spans="1:7" x14ac:dyDescent="0.25">
      <c r="A24" s="1"/>
      <c r="B24" s="91" t="s">
        <v>15</v>
      </c>
      <c r="C24" s="92"/>
      <c r="D24" s="92"/>
      <c r="E24" s="92"/>
      <c r="F24" s="93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91" t="s">
        <v>116</v>
      </c>
      <c r="C26" s="92"/>
      <c r="D26" s="92"/>
      <c r="E26" s="92"/>
      <c r="F26" s="93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53701913.288266256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91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43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33139407.275766145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560055.98296044779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-4862.4361427903386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-132282.6738372602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-235681.65302837809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33326636.495718174</v>
      </c>
      <c r="D14" s="18" t="s">
        <v>2</v>
      </c>
      <c r="E14" s="17">
        <f>C14</f>
        <v>33326636.495718174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omk.'!E16*(1+Prisudvikling2019)^2</f>
        <v>20229737.788011361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143</v>
      </c>
      <c r="C22" s="11">
        <v>655234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20884971.788011361</v>
      </c>
      <c r="D23" s="18" t="s">
        <v>2</v>
      </c>
      <c r="E23" s="17">
        <f>C23</f>
        <v>20884971.788011361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54211608.283729538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92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43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33326636.495718174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563220.15677763708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-4889.9076699213292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-131827.88600460769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-237579.59030976603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33515559.268511515</v>
      </c>
      <c r="D13" s="18" t="s">
        <v>2</v>
      </c>
      <c r="E13" s="17">
        <f>C13</f>
        <v>33515559.268511515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omk.'!E16*(1+Prisudvikling2019)^3</f>
        <v>20571620.35662875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3" t="s">
        <v>143</v>
      </c>
      <c r="C21" s="11">
        <v>641498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21213118.35662875</v>
      </c>
      <c r="D22" s="18" t="s">
        <v>2</v>
      </c>
      <c r="E22" s="17">
        <f>C22</f>
        <v>21213118.35662875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54728677.625140265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4" t="s">
        <v>93</v>
      </c>
      <c r="C3" s="94"/>
      <c r="D3" s="94"/>
      <c r="E3" s="94"/>
      <c r="F3" s="94"/>
      <c r="G3" s="94"/>
      <c r="H3" s="94"/>
      <c r="I3" s="1"/>
    </row>
    <row r="4" spans="1:9" ht="29.25" customHeight="1" x14ac:dyDescent="0.25">
      <c r="A4" s="1"/>
      <c r="B4" s="94"/>
      <c r="C4" s="94"/>
      <c r="D4" s="94"/>
      <c r="E4" s="94"/>
      <c r="F4" s="94"/>
      <c r="G4" s="94"/>
      <c r="H4" s="9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5" t="s">
        <v>32</v>
      </c>
      <c r="C9" s="66"/>
      <c r="D9" s="66"/>
      <c r="E9" s="66"/>
      <c r="F9" s="67"/>
      <c r="G9" s="11">
        <v>51780593.844155923</v>
      </c>
      <c r="H9" s="22" t="s">
        <v>2</v>
      </c>
      <c r="I9" s="1"/>
    </row>
    <row r="10" spans="1:9" x14ac:dyDescent="0.25">
      <c r="A10" s="1"/>
      <c r="B10" s="47" t="s">
        <v>73</v>
      </c>
      <c r="C10" s="66"/>
      <c r="D10" s="66"/>
      <c r="E10" s="66"/>
      <c r="F10" s="67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6"/>
      <c r="D11" s="66"/>
      <c r="E11" s="66"/>
      <c r="F11" s="67"/>
      <c r="G11" s="11">
        <v>18817511.816881254</v>
      </c>
      <c r="H11" s="22" t="s">
        <v>2</v>
      </c>
      <c r="I11" s="1"/>
    </row>
    <row r="12" spans="1:9" x14ac:dyDescent="0.25">
      <c r="A12" s="1"/>
      <c r="B12" s="47" t="s">
        <v>75</v>
      </c>
      <c r="C12" s="66"/>
      <c r="D12" s="66"/>
      <c r="E12" s="66"/>
      <c r="F12" s="67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32963082.027274668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102</v>
      </c>
      <c r="C3" s="89"/>
      <c r="D3" s="89"/>
      <c r="E3" s="89"/>
      <c r="F3" s="89"/>
      <c r="G3" s="1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5" t="s">
        <v>133</v>
      </c>
      <c r="C10" s="96"/>
      <c r="D10" s="97"/>
      <c r="E10" s="11">
        <v>344465</v>
      </c>
      <c r="F10" s="22" t="s">
        <v>2</v>
      </c>
      <c r="G10" s="1"/>
      <c r="H10" s="1"/>
    </row>
    <row r="11" spans="1:8" x14ac:dyDescent="0.25">
      <c r="A11" s="1"/>
      <c r="B11" s="95" t="s">
        <v>134</v>
      </c>
      <c r="C11" s="96"/>
      <c r="D11" s="97"/>
      <c r="E11" s="11">
        <v>39882</v>
      </c>
      <c r="F11" s="22" t="s">
        <v>2</v>
      </c>
      <c r="G11" s="1"/>
      <c r="H11" s="1"/>
    </row>
    <row r="12" spans="1:8" x14ac:dyDescent="0.25">
      <c r="A12" s="1"/>
      <c r="B12" s="95" t="s">
        <v>135</v>
      </c>
      <c r="C12" s="96"/>
      <c r="D12" s="97"/>
      <c r="E12" s="11">
        <v>18233451</v>
      </c>
      <c r="F12" s="22" t="s">
        <v>2</v>
      </c>
      <c r="G12" s="1"/>
      <c r="H12" s="1"/>
    </row>
    <row r="13" spans="1:8" x14ac:dyDescent="0.25">
      <c r="A13" s="1"/>
      <c r="B13" s="95" t="s">
        <v>136</v>
      </c>
      <c r="C13" s="96"/>
      <c r="D13" s="97"/>
      <c r="E13" s="11">
        <v>215701</v>
      </c>
      <c r="F13" s="22" t="s">
        <v>2</v>
      </c>
      <c r="G13" s="1"/>
      <c r="H13" s="1"/>
    </row>
    <row r="14" spans="1:8" x14ac:dyDescent="0.25">
      <c r="A14" s="1"/>
      <c r="B14" s="95" t="s">
        <v>137</v>
      </c>
      <c r="C14" s="96"/>
      <c r="D14" s="97"/>
      <c r="E14" s="11">
        <v>84590</v>
      </c>
      <c r="F14" s="22" t="s">
        <v>2</v>
      </c>
      <c r="G14" s="1"/>
      <c r="H14" s="1"/>
    </row>
    <row r="15" spans="1:8" x14ac:dyDescent="0.25">
      <c r="A15" s="1"/>
      <c r="B15" s="91" t="s">
        <v>128</v>
      </c>
      <c r="C15" s="92"/>
      <c r="D15" s="93"/>
      <c r="E15" s="20">
        <f>SUM(E10:E14)</f>
        <v>18918089</v>
      </c>
      <c r="F15" s="21" t="s">
        <v>2</v>
      </c>
      <c r="G15" s="1"/>
      <c r="H15" s="1"/>
    </row>
    <row r="16" spans="1:8" x14ac:dyDescent="0.25">
      <c r="A16" s="1"/>
      <c r="B16" s="91" t="s">
        <v>129</v>
      </c>
      <c r="C16" s="92"/>
      <c r="D16" s="93"/>
      <c r="E16" s="20">
        <f>E15*(1+Prisudvikling2019)^2</f>
        <v>19562923.603599284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4:D14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120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5" t="s">
        <v>82</v>
      </c>
      <c r="C9" s="66"/>
      <c r="D9" s="66"/>
      <c r="E9" s="66"/>
      <c r="F9" s="67"/>
      <c r="G9" s="53">
        <v>133413.90930283818</v>
      </c>
      <c r="H9" s="22" t="s">
        <v>2</v>
      </c>
      <c r="I9" s="1"/>
    </row>
    <row r="10" spans="1:9" x14ac:dyDescent="0.25">
      <c r="A10" s="1"/>
      <c r="B10" s="65" t="s">
        <v>83</v>
      </c>
      <c r="C10" s="66"/>
      <c r="D10" s="66"/>
      <c r="E10" s="66"/>
      <c r="F10" s="67"/>
      <c r="G10" s="53">
        <f>G9/GenereltKravDrift2018</f>
        <v>6670695.4651419083</v>
      </c>
      <c r="H10" s="22" t="s">
        <v>2</v>
      </c>
      <c r="I10" s="1"/>
    </row>
    <row r="11" spans="1:9" x14ac:dyDescent="0.25">
      <c r="A11" s="1"/>
      <c r="B11" s="65" t="s">
        <v>84</v>
      </c>
      <c r="C11" s="66"/>
      <c r="D11" s="66"/>
      <c r="E11" s="66"/>
      <c r="F11" s="67"/>
      <c r="G11" s="53">
        <v>476252.08410784788</v>
      </c>
      <c r="H11" s="22" t="s">
        <v>2</v>
      </c>
      <c r="I11" s="1"/>
    </row>
    <row r="12" spans="1:9" x14ac:dyDescent="0.25">
      <c r="A12" s="1"/>
      <c r="B12" s="65" t="s">
        <v>85</v>
      </c>
      <c r="C12" s="66"/>
      <c r="D12" s="66"/>
      <c r="E12" s="66"/>
      <c r="F12" s="67"/>
      <c r="G12" s="53">
        <f>G11/GenereltKravAnlæg2018</f>
        <v>26906897.407223042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8" t="s">
        <v>87</v>
      </c>
      <c r="C17" s="99"/>
      <c r="D17" s="99"/>
      <c r="E17" s="99"/>
      <c r="F17" s="100"/>
      <c r="G17" s="54">
        <v>0.02</v>
      </c>
      <c r="H17" s="22"/>
      <c r="I17" s="1"/>
    </row>
    <row r="18" spans="1:9" x14ac:dyDescent="0.25">
      <c r="A18" s="1"/>
      <c r="B18" s="98" t="s">
        <v>86</v>
      </c>
      <c r="C18" s="99"/>
      <c r="D18" s="99"/>
      <c r="E18" s="99"/>
      <c r="F18" s="100"/>
      <c r="G18" s="54">
        <v>0.02</v>
      </c>
      <c r="H18" s="22"/>
      <c r="I18" s="1"/>
    </row>
    <row r="19" spans="1:9" x14ac:dyDescent="0.25">
      <c r="A19" s="1"/>
      <c r="B19" s="98" t="s">
        <v>88</v>
      </c>
      <c r="C19" s="99"/>
      <c r="D19" s="99"/>
      <c r="E19" s="99"/>
      <c r="F19" s="100"/>
      <c r="G19" s="54">
        <v>1.77E-2</v>
      </c>
      <c r="H19" s="22"/>
      <c r="I19" s="1"/>
    </row>
    <row r="20" spans="1:9" x14ac:dyDescent="0.25">
      <c r="A20" s="1"/>
      <c r="B20" s="98" t="s">
        <v>132</v>
      </c>
      <c r="C20" s="99"/>
      <c r="D20" s="99"/>
      <c r="E20" s="99"/>
      <c r="F20" s="100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125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5" t="s">
        <v>17</v>
      </c>
      <c r="C9" s="66"/>
      <c r="D9" s="66"/>
      <c r="E9" s="66"/>
      <c r="F9" s="67"/>
      <c r="G9" s="11">
        <v>2717085</v>
      </c>
      <c r="H9" s="22" t="s">
        <v>2</v>
      </c>
      <c r="I9" s="1"/>
    </row>
    <row r="10" spans="1:9" x14ac:dyDescent="0.25">
      <c r="A10" s="1"/>
      <c r="B10" s="65" t="s">
        <v>46</v>
      </c>
      <c r="C10" s="66"/>
      <c r="D10" s="66"/>
      <c r="E10" s="66"/>
      <c r="F10" s="67"/>
      <c r="G10" s="11">
        <v>2717085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0</v>
      </c>
      <c r="H11" s="26" t="s">
        <v>2</v>
      </c>
      <c r="I11" s="1"/>
    </row>
    <row r="12" spans="1:9" x14ac:dyDescent="0.25">
      <c r="A12" s="1"/>
      <c r="B12" s="65" t="s">
        <v>18</v>
      </c>
      <c r="C12" s="66"/>
      <c r="D12" s="66"/>
      <c r="E12" s="66"/>
      <c r="F12" s="67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2018-10-04T09:06:25Z</dcterms:modified>
</cp:coreProperties>
</file>