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36" i="2" l="1"/>
  <c r="E35" i="2" l="1"/>
  <c r="C35" i="2"/>
  <c r="C29" i="15"/>
  <c r="E29" i="15"/>
  <c r="E30" i="15" l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C9" i="15" l="1"/>
  <c r="C12" i="15" l="1"/>
  <c r="C13" i="15" s="1"/>
  <c r="C14" i="15" l="1"/>
  <c r="E14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<sst xmlns="http://schemas.openxmlformats.org/spreadsheetml/2006/main" count="380" uniqueCount="163">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</sst>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8" t="s">
        <v>103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5" t="s">
        <v>32</v>
      </c>
      <c r="E13" s="76"/>
      <c r="F13" s="76"/>
      <c r="G13" s="77"/>
      <c r="H13" s="1"/>
      <c r="I13" s="1"/>
    </row>
    <row r="14" spans="1:9" x14ac:dyDescent="0.25">
      <c r="A14" s="1"/>
      <c r="B14" s="1"/>
      <c r="C14" s="6" t="s">
        <v>31</v>
      </c>
      <c r="D14" s="75" t="s">
        <v>96</v>
      </c>
      <c r="E14" s="76"/>
      <c r="F14" s="76"/>
      <c r="G14" s="77"/>
      <c r="H14" s="1"/>
      <c r="I14" s="1"/>
    </row>
    <row r="15" spans="1:9" x14ac:dyDescent="0.25">
      <c r="A15" s="1"/>
      <c r="B15" s="1"/>
      <c r="C15" s="6" t="s">
        <v>94</v>
      </c>
      <c r="D15" s="75" t="s">
        <v>97</v>
      </c>
      <c r="E15" s="76"/>
      <c r="F15" s="76"/>
      <c r="G15" s="77"/>
      <c r="H15" s="1"/>
      <c r="I15" s="1"/>
    </row>
    <row r="16" spans="1:9" x14ac:dyDescent="0.25">
      <c r="A16" s="1"/>
      <c r="B16" s="1"/>
      <c r="C16" s="6" t="s">
        <v>95</v>
      </c>
      <c r="D16" s="75" t="s">
        <v>132</v>
      </c>
      <c r="E16" s="76"/>
      <c r="F16" s="76"/>
      <c r="G16" s="77"/>
      <c r="H16" s="1"/>
      <c r="I16" s="1"/>
    </row>
    <row r="17" spans="1:9" x14ac:dyDescent="0.25">
      <c r="A17" s="1"/>
      <c r="B17" s="1"/>
      <c r="C17" s="6" t="s">
        <v>7</v>
      </c>
      <c r="D17" s="69" t="s">
        <v>98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8</v>
      </c>
      <c r="D18" s="69" t="s">
        <v>100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9</v>
      </c>
      <c r="D19" s="69" t="s">
        <v>99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10</v>
      </c>
      <c r="D20" s="72" t="s">
        <v>129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11</v>
      </c>
      <c r="D21" s="64" t="s">
        <v>101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12</v>
      </c>
      <c r="D22" s="64" t="s">
        <v>130</v>
      </c>
      <c r="E22" s="65"/>
      <c r="F22" s="65"/>
      <c r="G22" s="66"/>
      <c r="H22" s="1"/>
      <c r="I22" s="1"/>
    </row>
    <row r="23" spans="1:9" x14ac:dyDescent="0.25">
      <c r="A23" s="1"/>
      <c r="B23" s="1"/>
      <c r="C23" s="6" t="s">
        <v>13</v>
      </c>
      <c r="D23" s="64" t="s">
        <v>104</v>
      </c>
      <c r="E23" s="65"/>
      <c r="F23" s="65"/>
      <c r="G23" s="66"/>
      <c r="H23" s="1"/>
      <c r="I23" s="1"/>
    </row>
    <row r="24" spans="1:9" x14ac:dyDescent="0.25">
      <c r="A24" s="1"/>
      <c r="B24" s="1"/>
      <c r="C24" s="6" t="s">
        <v>25</v>
      </c>
      <c r="D24" s="81" t="s">
        <v>28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78" t="s">
        <v>102</v>
      </c>
      <c r="E25" s="79"/>
      <c r="F25" s="79"/>
      <c r="G25" s="80"/>
      <c r="H25" s="1"/>
      <c r="I25" s="1"/>
    </row>
    <row r="26" spans="1:9" x14ac:dyDescent="0.25">
      <c r="A26" s="1"/>
      <c r="B26" s="1"/>
      <c r="C26" s="6" t="s">
        <v>30</v>
      </c>
      <c r="D26" s="78" t="s">
        <v>65</v>
      </c>
      <c r="E26" s="79"/>
      <c r="F26" s="79"/>
      <c r="G26" s="80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-8897364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-7104617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-1792747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-896373.5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4922797.9817552464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7453345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-2530547.0182447536</v>
      </c>
      <c r="F12" s="25" t="s">
        <v>3</v>
      </c>
      <c r="G12" s="17">
        <f>E12</f>
        <v>-2530547.0182447536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-2530547.0182447536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-632636.7545611884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-632636.7545611884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-676499.38954359188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5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59</v>
      </c>
      <c r="C9" s="7">
        <f>'Fane 3. Omkostninger i ØR2018'!G13</f>
        <v>4260573.607224483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54109.284811750935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-73349.609164615977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4241333.2828716179</v>
      </c>
      <c r="D15" s="18" t="s">
        <v>3</v>
      </c>
      <c r="E15" s="17">
        <f>C15</f>
        <v>4241333.2828716179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1592190.9204874896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1592190.9204874896</v>
      </c>
      <c r="D23" s="18" t="s">
        <v>3</v>
      </c>
      <c r="E23" s="17">
        <f>C23</f>
        <v>1592190.9204874896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8812.8429242325001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8812.8429242325001</v>
      </c>
      <c r="D28" s="18" t="s">
        <v>3</v>
      </c>
      <c r="E28" s="17">
        <f>C28</f>
        <v>8812.8429242325001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-896373.5</v>
      </c>
      <c r="D30" s="18" t="s">
        <v>3</v>
      </c>
      <c r="E30" s="17">
        <f>C30</f>
        <v>-896373.5</v>
      </c>
      <c r="F30" s="18" t="s">
        <v>3</v>
      </c>
      <c r="G30" s="1"/>
    </row>
    <row r="31" spans="1:7" ht="15" customHeight="1" x14ac:dyDescent="0.25">
      <c r="A31" s="1"/>
      <c r="B31" s="38" t="s">
        <v>159</v>
      </c>
      <c r="C31" s="39"/>
      <c r="D31" s="39"/>
      <c r="E31" s="39"/>
      <c r="F31" s="40"/>
      <c r="G31" s="1"/>
    </row>
    <row r="32" spans="1:7" ht="15" customHeight="1" x14ac:dyDescent="0.25">
      <c r="A32" s="1"/>
      <c r="B32" s="41" t="s">
        <v>160</v>
      </c>
      <c r="C32" s="7">
        <v>391736.74333333323</v>
      </c>
      <c r="D32" s="8" t="s">
        <v>3</v>
      </c>
      <c r="E32" s="9"/>
      <c r="F32" s="10"/>
      <c r="G32" s="1"/>
    </row>
    <row r="33" spans="1:7" ht="26.25" x14ac:dyDescent="0.25">
      <c r="A33" s="1"/>
      <c r="B33" s="41" t="s">
        <v>161</v>
      </c>
      <c r="C33" s="7">
        <v>-2521.2281564949999</v>
      </c>
      <c r="D33" s="8" t="s">
        <v>3</v>
      </c>
      <c r="E33" s="33"/>
      <c r="F33" s="13"/>
      <c r="G33" s="1"/>
    </row>
    <row r="34" spans="1:7" ht="26.25" x14ac:dyDescent="0.25">
      <c r="A34" s="1"/>
      <c r="B34" s="42" t="s">
        <v>162</v>
      </c>
      <c r="C34" s="7">
        <v>-648006.30000000005</v>
      </c>
      <c r="D34" s="8" t="s">
        <v>3</v>
      </c>
      <c r="E34" s="32"/>
      <c r="F34" s="13"/>
      <c r="G34" s="1"/>
    </row>
    <row r="35" spans="1:7" x14ac:dyDescent="0.25">
      <c r="A35" s="1"/>
      <c r="B35" s="29" t="s">
        <v>64</v>
      </c>
      <c r="C35" s="17">
        <f>SUM(C32:C34)</f>
        <v>-258790.78482316184</v>
      </c>
      <c r="D35" s="18" t="s">
        <v>3</v>
      </c>
      <c r="E35" s="17">
        <f>C35</f>
        <v>-258790.78482316184</v>
      </c>
      <c r="F35" s="18" t="s">
        <v>3</v>
      </c>
      <c r="G35" s="1"/>
    </row>
    <row r="36" spans="1:7" x14ac:dyDescent="0.25">
      <c r="A36" s="1"/>
      <c r="B36" s="38" t="s">
        <v>35</v>
      </c>
      <c r="C36" s="39"/>
      <c r="D36" s="40"/>
      <c r="E36" s="20">
        <f>SUM(E15,E19,E23,E28,E30,E35)</f>
        <v>4687172.7614601785</v>
      </c>
      <c r="F36" s="2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4241333.2828716179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53864.932692469549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-73018.369664589482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4222179.8458994972</v>
      </c>
      <c r="D14" s="18" t="s">
        <v>3</v>
      </c>
      <c r="E14" s="17">
        <f>C14</f>
        <v>4222179.8458994972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1619098.9470437281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1619098.9470437281</v>
      </c>
      <c r="D22" s="18" t="s">
        <v>3</v>
      </c>
      <c r="E22" s="17">
        <f>C22</f>
        <v>1619098.9470437281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-896373.5</v>
      </c>
      <c r="D24" s="18" t="s">
        <v>3</v>
      </c>
      <c r="E24" s="17">
        <f>C24</f>
        <v>-896373.5</v>
      </c>
      <c r="F24" s="18" t="s">
        <v>3</v>
      </c>
      <c r="G24" s="1"/>
    </row>
    <row r="25" spans="1:7" ht="15" customHeight="1" x14ac:dyDescent="0.25">
      <c r="A25" s="1"/>
      <c r="B25" s="38" t="s">
        <v>159</v>
      </c>
      <c r="C25" s="39"/>
      <c r="D25" s="39"/>
      <c r="E25" s="39"/>
      <c r="F25" s="40"/>
      <c r="G25" s="1"/>
    </row>
    <row r="26" spans="1:7" x14ac:dyDescent="0.25">
      <c r="A26" s="1"/>
      <c r="B26" s="41" t="s">
        <v>160</v>
      </c>
      <c r="C26" s="7">
        <v>391736.74333333323</v>
      </c>
      <c r="D26" s="8" t="s">
        <v>3</v>
      </c>
      <c r="E26" s="9"/>
      <c r="F26" s="10"/>
      <c r="G26" s="1"/>
    </row>
    <row r="27" spans="1:7" ht="27" customHeight="1" x14ac:dyDescent="0.25">
      <c r="A27" s="1"/>
      <c r="B27" s="41" t="s">
        <v>161</v>
      </c>
      <c r="C27" s="7">
        <v>-2521.2281564949999</v>
      </c>
      <c r="D27" s="8" t="s">
        <v>3</v>
      </c>
      <c r="E27" s="33"/>
      <c r="F27" s="13"/>
      <c r="G27" s="1"/>
    </row>
    <row r="28" spans="1:7" ht="26.25" x14ac:dyDescent="0.25">
      <c r="A28" s="1"/>
      <c r="B28" s="42" t="s">
        <v>162</v>
      </c>
      <c r="C28" s="7">
        <v>-648006.30000000005</v>
      </c>
      <c r="D28" s="8" t="s">
        <v>3</v>
      </c>
      <c r="E28" s="32"/>
      <c r="F28" s="13"/>
      <c r="G28" s="1"/>
    </row>
    <row r="29" spans="1:7" x14ac:dyDescent="0.25">
      <c r="A29" s="1"/>
      <c r="B29" s="29" t="s">
        <v>64</v>
      </c>
      <c r="C29" s="17">
        <f>SUM(C26:C28)</f>
        <v>-258790.78482316184</v>
      </c>
      <c r="D29" s="18" t="s">
        <v>3</v>
      </c>
      <c r="E29" s="17">
        <f>C29</f>
        <v>-258790.78482316184</v>
      </c>
      <c r="F29" s="18" t="s">
        <v>3</v>
      </c>
      <c r="G29" s="1"/>
    </row>
    <row r="30" spans="1:7" x14ac:dyDescent="0.25">
      <c r="A30" s="1"/>
      <c r="B30" s="38" t="s">
        <v>68</v>
      </c>
      <c r="C30" s="39"/>
      <c r="D30" s="40"/>
      <c r="E30" s="20">
        <f>SUM(E14,E18,E22,E24,E29)</f>
        <v>4686114.5081200637</v>
      </c>
      <c r="F30" s="2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4222179.8458994972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162810.4066528877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74106.335268135284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-75804.641992948847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4383291.9458275707</v>
      </c>
      <c r="D13" s="18" t="s">
        <v>3</v>
      </c>
      <c r="E13" s="17">
        <f>C13</f>
        <v>4383291.9458275707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1646461.7192487668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1646461.7192487668</v>
      </c>
      <c r="D21" s="18" t="s">
        <v>3</v>
      </c>
      <c r="E21" s="17">
        <f>C21</f>
        <v>1646461.7192487668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147222.14446048765</v>
      </c>
      <c r="D23" s="18" t="s">
        <v>3</v>
      </c>
      <c r="E23" s="17">
        <f>C23</f>
        <v>147222.14446048765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116400.01746370526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-676499.38954359188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-560099.37207988661</v>
      </c>
      <c r="D27" s="36" t="s">
        <v>3</v>
      </c>
      <c r="E27" s="17">
        <f>C27</f>
        <v>-560099.37207988661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5616876.4374569394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4383291.9458275707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74077.633884485942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-75775.282855104961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4381594.2968569519</v>
      </c>
      <c r="D12" s="18" t="s">
        <v>3</v>
      </c>
      <c r="E12" s="17">
        <f>C12</f>
        <v>4381594.2968569519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1674286.9223040706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1674286.9223040706</v>
      </c>
      <c r="D20" s="18" t="s">
        <v>3</v>
      </c>
      <c r="E20" s="17">
        <f>C20</f>
        <v>1674286.9223040706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149710.19870186987</v>
      </c>
      <c r="D22" s="18" t="s">
        <v>3</v>
      </c>
      <c r="E22" s="17">
        <f>C22</f>
        <v>149710.19870186987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118367.17775884186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-687932.22922687849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-569565.0514680366</v>
      </c>
      <c r="D26" s="36" t="s">
        <v>3</v>
      </c>
      <c r="E26" s="17">
        <f>C26</f>
        <v>-569565.0514680366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5636026.3663948551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6005570.4029034823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1744996.7956789997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4260573.607224483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1246330.2129221088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3107610.4178800052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4353940.6308021136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1246330.2129221088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3262437.6746544121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4508767.8875765204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154827.25677440688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154827.25677440688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162810.4066528877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1487613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3144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5872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43080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1539709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1592190.9204874896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541234.81333333335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135308.70333333334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135308.70333333334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147222.14446048765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427923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106980.75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106980.75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116400.01746370526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2018-10-04T09:15:53Z</dcterms:modified>
</cp:coreProperties>
</file>