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3" i="11" l="1"/>
  <c r="F13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5" i="19"/>
  <c r="E16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E12" i="11"/>
  <c r="C30" i="2" l="1"/>
  <c r="C24" i="15"/>
  <c r="E24" i="15" s="1"/>
  <c r="D12" i="20" l="1"/>
  <c r="G11" i="7" l="1"/>
  <c r="E11" i="11" l="1"/>
  <c r="E10" i="11" l="1"/>
  <c r="E13" i="11" s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<sst xmlns="http://schemas.openxmlformats.org/spreadsheetml/2006/main" count="366" uniqueCount="162">
  <si>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</si>
  <si>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</si>
  <si>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</si>
  <si>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</si>
  <si>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</si>
  <si>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</si>
  <si>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</si>
  <si>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</si>
  <si>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</si>
  <si>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</si>
  <si>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</si>
  <si>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</si>
  <si>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</si>
  <si>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</si>
  <si>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</si>
  <si>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</si>
  <si>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</si>
  <si>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</si>
  <si>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</si>
  <si>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</si>
  <si>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</si>
  <si>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</si>
  <si>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</si>
  <si>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</si>
  <si>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</si>
  <si>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</si>
  <si>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</si>
  <si>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</si>
  <si>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</si>
  <si>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</si>
  <si>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</si>
  <si>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</si>
  <si>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</si>
  <si>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</si>
  <si>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</si>
  <si>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</si>
  <si>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</si>
  <si>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</si>
  <si>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</si>
  <si>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</si>
  <si>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</si>
  <si>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</si>
  <si>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</si>
  <si>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</si>
  <si>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</si>
  <si>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</si>
  <si>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</si>
  <si>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</si>
  <si>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</si>
  <si>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</si>
  <si>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</si>
  <si>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</si>
  <si>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</si>
  <si>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</si>
  <si>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</si>
  <si>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</si>
  <si>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</si>
  <si>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</si>
  <si>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</si>
  <si>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</si>
  <si>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</si>
  <si>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</si>
  <si>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</si>
  <si>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</si>
  <si>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</si>
  <si>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</si>
  <si>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</si>
  <si>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</si>
  <si>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</si>
  <si>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</si>
  <si>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</si>
  <si>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</si>
  <si>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</si>
  <si>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</si>
  <si>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</si>
  <si>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</si>
  <si>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</si>
  <si>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</si>
  <si>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</si>
  <si>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</si>
  <si>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</si>
  <si>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</si>
  <si>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</si>
  <si>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</si>
  <si>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</si>
  <si>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</si>
  <si>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</si>
  <si>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</si>
  <si>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</si>
  <si>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</si>
  <si>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</si>
  <si>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</si>
  <si>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</si>
  <si>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</si>
  <si>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</si>
  <si>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</si>
  <si>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</si>
  <si>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</si>
  <si>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</si>
  <si>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</si>
  <si>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</si>
  <si>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</si>
  <si>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</si>
  <si>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</si>
  <si>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</si>
  <si>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</si>
  <si>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</si>
  <si>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</si>
  <si>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</si>
  <si>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</si>
  <si>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</si>
  <si>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</si>
  <si>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</si>
  <si>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</si>
  <si>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</si>
  <si>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</si>
  <si>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</si>
  <si>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</si>
  <si>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</si>
  <si>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</si>
  <si>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</si>
  <si>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</si>
  <si>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</si>
  <si>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</si>
  <si>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</si>
  <si>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</si>
  <si>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</si>
  <si>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</si>
  <si>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</si>
  <si>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</si>
  <si>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</si>
  <si>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</si>
  <si>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</si>
  <si>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</si>
  <si>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</si>
  <si>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</si>
  <si>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</si>
  <si>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</si>
  <si>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</si>
  <si>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</si>
  <si>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</si>
  <si>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</si>
  <si>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</si>
  <si>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</si>
  <si>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</si>
  <si>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</si>
  <si>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</si>
  <si>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</si>
  <si>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</si>
  <si>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</si>
  <si>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</si>
  <si>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</si>
  <si>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</si>
  <si>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</si>
  <si>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</si>
  <si>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</si>
  <si>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</si>
  <si>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</si>
  <si>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Software</t>
  </si>
  <si>
    <t>SRO anlæg</t>
  </si>
  <si>
    <t>Måleinstrumenter i forbindelse med prøvetagning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</si>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</sst>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-8423083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-6695862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-1727221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-863610.5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14597066.183666667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14380536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216530.18366666697</v>
      </c>
      <c r="F12" s="25" t="s">
        <v>3</v>
      </c>
      <c r="G12" s="17">
        <f>E12</f>
        <v>216530.18366666697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x14ac:dyDescent="0.25">
      <c r="A10" s="1"/>
      <c r="B10" s="61" t="s">
        <v>158</v>
      </c>
      <c r="C10" s="62">
        <v>5</v>
      </c>
      <c r="D10" s="11">
        <v>5246.3</v>
      </c>
      <c r="E10" s="11">
        <f>D10/C10</f>
        <v>1049.26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61" t="s">
        <v>159</v>
      </c>
      <c r="C11" s="62">
        <v>10</v>
      </c>
      <c r="D11" s="11">
        <v>12964.67</v>
      </c>
      <c r="E11" s="11">
        <f t="shared" ref="E11:E12" si="0">D11/C11</f>
        <v>1296.4670000000001</v>
      </c>
      <c r="F11" s="11">
        <v>0</v>
      </c>
      <c r="G11" s="11">
        <v>0</v>
      </c>
      <c r="H11" s="22" t="s">
        <v>3</v>
      </c>
      <c r="I11" s="1"/>
    </row>
    <row r="12" spans="1:9" ht="39" x14ac:dyDescent="0.25">
      <c r="A12" s="1"/>
      <c r="B12" s="61" t="s">
        <v>160</v>
      </c>
      <c r="C12" s="62">
        <v>10</v>
      </c>
      <c r="D12" s="11">
        <v>18214.400000000001</v>
      </c>
      <c r="E12" s="11">
        <f t="shared" si="0"/>
        <v>1821.44</v>
      </c>
      <c r="F12" s="11">
        <v>0</v>
      </c>
      <c r="G12" s="11">
        <v>0</v>
      </c>
      <c r="H12" s="22" t="s">
        <v>3</v>
      </c>
      <c r="I12" s="1"/>
    </row>
    <row r="13" spans="1:9" x14ac:dyDescent="0.25">
      <c r="A13" s="1"/>
      <c r="B13" s="87" t="s">
        <v>143</v>
      </c>
      <c r="C13" s="88"/>
      <c r="D13" s="89"/>
      <c r="E13" s="20">
        <f>SUM(E10:E12)</f>
        <v>4167.1669999999995</v>
      </c>
      <c r="F13" s="20">
        <f>SUM(F10:F12)</f>
        <v>0</v>
      </c>
      <c r="G13" s="20">
        <f>SUM(G10:G12)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13:D13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Anlægsprojekter'!F13</f>
        <v>0</v>
      </c>
      <c r="E10" s="22" t="s">
        <v>3</v>
      </c>
      <c r="F10" s="11">
        <f>SUM('Fane 9. Anlægsprojekter'!E13,'Fane 9. Anlægsprojekter'!G13)</f>
        <v>4167.1669999999995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4167.1669999999995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4237.5921222999987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8058303.710881304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4237.5921222999987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102412.07243505942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-138804.20738245727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8026149.1680562058</v>
      </c>
      <c r="D15" s="18" t="s">
        <v>3</v>
      </c>
      <c r="E15" s="17">
        <f>C15</f>
        <v>8026149.1680562058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omk.'!E16</f>
        <v>5704264.1467849966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5704264.1467849966</v>
      </c>
      <c r="D23" s="18" t="s">
        <v>3</v>
      </c>
      <c r="E23" s="17">
        <f>C23</f>
        <v>5704264.1467849966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28540.664808728005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28540.664808728005</v>
      </c>
      <c r="D28" s="18" t="s">
        <v>3</v>
      </c>
      <c r="E28" s="17">
        <f>C28</f>
        <v>28540.664808728005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-863610.5</v>
      </c>
      <c r="D30" s="18" t="s">
        <v>3</v>
      </c>
      <c r="E30" s="17">
        <f>C30</f>
        <v>-863610.5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12895343.479649931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8026149.1680562058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4235.9509028710318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101949.88542810587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-138177.68390923331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7989921.3695750777</v>
      </c>
      <c r="D14" s="18" t="s">
        <v>3</v>
      </c>
      <c r="E14" s="17">
        <f>C14</f>
        <v>7989921.3695750777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omk.'!E16*(1+Prisudvikling2019)</f>
        <v>5800666.2108656624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5800666.2108656624</v>
      </c>
      <c r="D22" s="18" t="s">
        <v>3</v>
      </c>
      <c r="E22" s="17">
        <f>C22</f>
        <v>5800666.2108656624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-863610.5</v>
      </c>
      <c r="D24" s="18" t="s">
        <v>3</v>
      </c>
      <c r="E24" s="17">
        <f>C24</f>
        <v>-863610.5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12926977.080440741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7989921.3695750777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-103768.35437427308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133275.98595689359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-136330.29301968089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7883098.708138017</v>
      </c>
      <c r="D13" s="18" t="s">
        <v>3</v>
      </c>
      <c r="E13" s="17">
        <f>C13</f>
        <v>7883098.708138017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omk.'!E16*(1+Prisudvikling2019)^2</f>
        <v>5898697.4698292911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5898697.4698292911</v>
      </c>
      <c r="D21" s="18" t="s">
        <v>3</v>
      </c>
      <c r="E21" s="17">
        <f>C21</f>
        <v>5898697.4698292911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185761.09426267177</v>
      </c>
      <c r="D23" s="18" t="s">
        <v>3</v>
      </c>
      <c r="E23" s="17">
        <f>C23</f>
        <v>185761.09426267177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-55883.693292547578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-55883.693292547578</v>
      </c>
      <c r="D27" s="36" t="s">
        <v>3</v>
      </c>
      <c r="E27" s="17">
        <f>C27</f>
        <v>-55883.693292547578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13911673.578937434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7883098.708138017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133224.36816753246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-136277.49229719435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7880045.5840083556</v>
      </c>
      <c r="D12" s="18" t="s">
        <v>3</v>
      </c>
      <c r="E12" s="17">
        <f>C12</f>
        <v>7880045.5840083556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omk.'!E16*(1+Prisudvikling2019)^3</f>
        <v>5998385.4570694054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5998385.4570694054</v>
      </c>
      <c r="D20" s="18" t="s">
        <v>3</v>
      </c>
      <c r="E20" s="17">
        <f>C20</f>
        <v>5998385.4570694054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188900.45675571091</v>
      </c>
      <c r="D22" s="18" t="s">
        <v>3</v>
      </c>
      <c r="E22" s="17">
        <f>C22</f>
        <v>188900.45675571091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-56828.127709191627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-56828.127709191627</v>
      </c>
      <c r="D26" s="36" t="s">
        <v>3</v>
      </c>
      <c r="E26" s="17">
        <f>C26</f>
        <v>-56828.127709191627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14010503.37012428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13765980.074381303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5707676.363499999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8058303.710881304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4950154.4322144249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3284753.9956471385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8234908.4278615639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4950154.4322144249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3186073.757829071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8136228.190043496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-98680.237818067428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-98680.237818067428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-103768.35437427308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161</v>
      </c>
      <c r="C10" s="46"/>
      <c r="D10" s="47"/>
      <c r="E10" s="11">
        <v>4073518.75</v>
      </c>
      <c r="F10" s="22" t="s">
        <v>3</v>
      </c>
      <c r="G10" s="1"/>
      <c r="H10" s="1"/>
    </row>
    <row r="11" spans="1:8" x14ac:dyDescent="0.25">
      <c r="A11" s="1"/>
      <c r="B11" s="41" t="s">
        <v>148</v>
      </c>
      <c r="C11" s="46"/>
      <c r="D11" s="47"/>
      <c r="E11" s="11">
        <v>7829</v>
      </c>
      <c r="F11" s="22" t="s">
        <v>3</v>
      </c>
      <c r="G11" s="1"/>
      <c r="H11" s="1"/>
    </row>
    <row r="12" spans="1:8" ht="26.25" x14ac:dyDescent="0.25">
      <c r="A12" s="1"/>
      <c r="B12" s="41" t="s">
        <v>149</v>
      </c>
      <c r="C12" s="46"/>
      <c r="D12" s="47"/>
      <c r="E12" s="11">
        <v>1377890</v>
      </c>
      <c r="F12" s="22" t="s">
        <v>3</v>
      </c>
      <c r="G12" s="1"/>
      <c r="H12" s="1"/>
    </row>
    <row r="13" spans="1:8" x14ac:dyDescent="0.25">
      <c r="A13" s="1"/>
      <c r="B13" s="41" t="s">
        <v>150</v>
      </c>
      <c r="C13" s="46"/>
      <c r="D13" s="47"/>
      <c r="E13" s="11">
        <v>46926</v>
      </c>
      <c r="F13" s="22" t="s">
        <v>3</v>
      </c>
      <c r="G13" s="1"/>
      <c r="H13" s="1"/>
    </row>
    <row r="14" spans="1:8" x14ac:dyDescent="0.25">
      <c r="A14" s="1"/>
      <c r="B14" s="41" t="s">
        <v>151</v>
      </c>
      <c r="C14" s="46"/>
      <c r="D14" s="47"/>
      <c r="E14" s="11">
        <v>10076</v>
      </c>
      <c r="F14" s="22" t="s">
        <v>3</v>
      </c>
      <c r="G14" s="1"/>
      <c r="H14" s="1"/>
    </row>
    <row r="15" spans="1:8" x14ac:dyDescent="0.25">
      <c r="A15" s="1"/>
      <c r="B15" s="38" t="s">
        <v>136</v>
      </c>
      <c r="C15" s="39"/>
      <c r="D15" s="40"/>
      <c r="E15" s="20">
        <f>SUM(E10:E14)</f>
        <v>5516239.75</v>
      </c>
      <c r="F15" s="21" t="s">
        <v>3</v>
      </c>
      <c r="G15" s="1"/>
      <c r="H15" s="1"/>
    </row>
    <row r="16" spans="1:8" x14ac:dyDescent="0.25">
      <c r="A16" s="1"/>
      <c r="B16" s="38" t="s">
        <v>137</v>
      </c>
      <c r="C16" s="39"/>
      <c r="D16" s="40"/>
      <c r="E16" s="20">
        <f>E15*(1+Prisudvikling2019)^2</f>
        <v>5704264.1467849966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682916.08946666669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170729.02236666667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170729.02236666667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185761.09426267177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-205445.99739672244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-51361.499349180609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-51361.499349180609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-55883.693292547578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2018-10-04T09:19:39Z</dcterms:modified>
</cp:coreProperties>
</file>