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36" i="2" l="1"/>
  <c r="E30" i="15"/>
  <c r="C29" i="15"/>
  <c r="E29" i="15" s="1"/>
  <c r="C35" i="2"/>
  <c r="E35" i="2" s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C9" i="15" l="1"/>
  <c r="C12" i="15" l="1"/>
  <c r="C13" i="15" s="1"/>
  <c r="C14" i="15" l="1"/>
  <c r="E14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<sst xmlns="http://schemas.openxmlformats.org/spreadsheetml/2006/main" count="376" uniqueCount="161">
  <si>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</si>
  <si>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</si>
  <si>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</si>
  <si>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</si>
  <si>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</si>
  <si>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</si>
  <si>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</si>
  <si>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</si>
  <si>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</si>
  <si>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</si>
  <si>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</si>
  <si>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</si>
  <si>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</si>
  <si>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</si>
  <si>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</si>
  <si>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</si>
  <si>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</si>
  <si>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</si>
  <si>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</si>
  <si>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</si>
  <si>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</si>
  <si>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</si>
  <si>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</si>
  <si>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</si>
  <si>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</si>
  <si>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</si>
  <si>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</si>
  <si>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</si>
  <si>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</si>
  <si>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</si>
  <si>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</si>
  <si>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</si>
  <si>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</si>
  <si>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</si>
  <si>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</si>
  <si>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</si>
  <si>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</si>
  <si>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</si>
  <si>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</si>
  <si>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</si>
  <si>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</si>
  <si>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</si>
  <si>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</si>
  <si>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</si>
  <si>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</si>
  <si>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</si>
  <si>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</si>
  <si>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</si>
  <si>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</si>
  <si>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</si>
  <si>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</si>
  <si>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</si>
  <si>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</si>
  <si>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</si>
  <si>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</si>
  <si>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</si>
  <si>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</si>
  <si>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</si>
  <si>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</si>
  <si>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</si>
  <si>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</si>
  <si>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</si>
  <si>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</si>
  <si>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</si>
  <si>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</si>
  <si>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</si>
  <si>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</si>
  <si>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</si>
  <si>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</si>
  <si>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</si>
  <si>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</si>
  <si>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</si>
  <si>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</si>
  <si>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</si>
  <si>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</si>
  <si>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</si>
  <si>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</si>
  <si>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</si>
  <si>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</si>
  <si>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</si>
  <si>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</si>
  <si>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</si>
  <si>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</si>
  <si>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</si>
  <si>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</si>
  <si>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</si>
  <si>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</si>
  <si>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</si>
  <si>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</si>
  <si>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</si>
  <si>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</si>
  <si>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</si>
  <si>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</si>
  <si>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</si>
  <si>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</si>
  <si>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</si>
  <si>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</si>
  <si>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</si>
  <si>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</si>
  <si>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</si>
  <si>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</si>
  <si>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</si>
  <si>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</si>
  <si>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</si>
  <si>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</si>
  <si>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</si>
  <si>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</si>
  <si>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</si>
  <si>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</si>
  <si>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</si>
  <si>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</si>
  <si>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</si>
  <si>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</si>
  <si>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</si>
  <si>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</si>
  <si>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</si>
  <si>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</si>
  <si>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</si>
  <si>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</si>
  <si>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</si>
  <si>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</si>
  <si>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</si>
  <si>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</si>
  <si>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</si>
  <si>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</si>
  <si>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</si>
  <si>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</si>
  <si>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</si>
  <si>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</si>
  <si>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</si>
  <si>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</si>
  <si>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</si>
  <si>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</si>
  <si>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</si>
  <si>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</si>
  <si>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</si>
  <si>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</si>
  <si>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</si>
  <si>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</si>
  <si>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</si>
  <si>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</si>
  <si>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</si>
  <si>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</si>
  <si>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</si>
  <si>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</si>
  <si>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</si>
  <si>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</si>
  <si>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</si>
  <si>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for ledingsført vand</t>
  </si>
  <si>
    <t>Afgift til Forsyningsekretariatet</t>
  </si>
  <si>
    <t xml:space="preserve"> 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</si>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</sst>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-6417440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-5152760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-1264680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-632340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3736268.8391469489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3563810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172458.83914694889</v>
      </c>
      <c r="F12" s="25" t="s">
        <v>3</v>
      </c>
      <c r="G12" s="17">
        <f>E12</f>
        <v>172458.83914694889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61" t="s">
        <v>150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x14ac:dyDescent="0.25">
      <c r="A9" s="1"/>
      <c r="B9" s="41" t="s">
        <v>59</v>
      </c>
      <c r="C9" s="7">
        <f>'Fane 3. Omkostninger i ØR2018'!G13</f>
        <v>3105232.4425263582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39436.452020084747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-53459.371207289536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3091209.5233391537</v>
      </c>
      <c r="D15" s="18" t="s">
        <v>3</v>
      </c>
      <c r="E15" s="17">
        <f>C15</f>
        <v>3091209.5233391537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1458262.3567939496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1458262.3567939496</v>
      </c>
      <c r="D23" s="18" t="s">
        <v>3</v>
      </c>
      <c r="E23" s="17">
        <f>C23</f>
        <v>1458262.3567939496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7416.4738398822956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7416.4738398822956</v>
      </c>
      <c r="D28" s="18" t="s">
        <v>3</v>
      </c>
      <c r="E28" s="17">
        <f>C28</f>
        <v>7416.4738398822956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-632340</v>
      </c>
      <c r="D30" s="18" t="s">
        <v>3</v>
      </c>
      <c r="E30" s="17">
        <f>C30</f>
        <v>-632340</v>
      </c>
      <c r="F30" s="18" t="s">
        <v>3</v>
      </c>
      <c r="G30" s="1"/>
    </row>
    <row r="31" spans="1:7" ht="15" customHeight="1" x14ac:dyDescent="0.25">
      <c r="A31" s="1"/>
      <c r="B31" s="38" t="s">
        <v>157</v>
      </c>
      <c r="C31" s="39"/>
      <c r="D31" s="39"/>
      <c r="E31" s="39"/>
      <c r="F31" s="40"/>
      <c r="G31" s="1"/>
    </row>
    <row r="32" spans="1:7" x14ac:dyDescent="0.25">
      <c r="A32" s="1"/>
      <c r="B32" s="41" t="s">
        <v>158</v>
      </c>
      <c r="C32" s="7">
        <v>127047.57</v>
      </c>
      <c r="D32" s="8" t="s">
        <v>3</v>
      </c>
      <c r="E32" s="9"/>
      <c r="F32" s="10"/>
      <c r="G32" s="1"/>
    </row>
    <row r="33" spans="1:7" ht="26.25" x14ac:dyDescent="0.25">
      <c r="A33" s="1"/>
      <c r="B33" s="41" t="s">
        <v>159</v>
      </c>
      <c r="C33" s="7">
        <v>-5647.5</v>
      </c>
      <c r="D33" s="8" t="s">
        <v>3</v>
      </c>
      <c r="E33" s="33"/>
      <c r="F33" s="13"/>
      <c r="G33" s="1"/>
    </row>
    <row r="34" spans="1:7" ht="26.25" x14ac:dyDescent="0.25">
      <c r="A34" s="1"/>
      <c r="B34" s="42" t="s">
        <v>160</v>
      </c>
      <c r="C34" s="7">
        <v>-385308.5</v>
      </c>
      <c r="D34" s="8" t="s">
        <v>3</v>
      </c>
      <c r="E34" s="32"/>
      <c r="F34" s="13"/>
      <c r="G34" s="1"/>
    </row>
    <row r="35" spans="1:7" ht="15" customHeight="1" x14ac:dyDescent="0.25">
      <c r="A35" s="1"/>
      <c r="B35" s="29" t="s">
        <v>64</v>
      </c>
      <c r="C35" s="17">
        <f>SUM(C32:C34)</f>
        <v>-263908.43</v>
      </c>
      <c r="D35" s="18" t="s">
        <v>3</v>
      </c>
      <c r="E35" s="17">
        <f>C35</f>
        <v>-263908.43</v>
      </c>
      <c r="F35" s="18" t="s">
        <v>3</v>
      </c>
      <c r="G35" s="1"/>
    </row>
    <row r="36" spans="1:7" x14ac:dyDescent="0.25">
      <c r="A36" s="1"/>
      <c r="B36" s="38" t="s">
        <v>35</v>
      </c>
      <c r="C36" s="39"/>
      <c r="D36" s="40"/>
      <c r="E36" s="20">
        <f>SUM(E15,E19,E23,E28,E30,E35)</f>
        <v>3660639.9239729862</v>
      </c>
      <c r="F36" s="21" t="s">
        <v>3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3091209.5233391537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39258.360946407251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-53217.954032854541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3077249.9302527062</v>
      </c>
      <c r="D14" s="18" t="s">
        <v>3</v>
      </c>
      <c r="E14" s="17">
        <f>C14</f>
        <v>3077249.9302527062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1482906.9906237673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1482906.9906237673</v>
      </c>
      <c r="D22" s="18" t="s">
        <v>3</v>
      </c>
      <c r="E22" s="17">
        <f>C22</f>
        <v>1482906.9906237673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-632340</v>
      </c>
      <c r="D24" s="18" t="s">
        <v>3</v>
      </c>
      <c r="E24" s="17">
        <f>C24</f>
        <v>-632340</v>
      </c>
      <c r="F24" s="18" t="s">
        <v>3</v>
      </c>
      <c r="G24" s="1"/>
    </row>
    <row r="25" spans="1:7" ht="15" customHeight="1" x14ac:dyDescent="0.25">
      <c r="A25" s="1"/>
      <c r="B25" s="38" t="s">
        <v>157</v>
      </c>
      <c r="C25" s="39"/>
      <c r="D25" s="39"/>
      <c r="E25" s="39"/>
      <c r="F25" s="40"/>
      <c r="G25" s="1"/>
    </row>
    <row r="26" spans="1:7" x14ac:dyDescent="0.25">
      <c r="A26" s="1"/>
      <c r="B26" s="41" t="s">
        <v>158</v>
      </c>
      <c r="C26" s="7">
        <v>127047.57</v>
      </c>
      <c r="D26" s="8" t="s">
        <v>3</v>
      </c>
      <c r="E26" s="9"/>
      <c r="F26" s="10"/>
      <c r="G26" s="1"/>
    </row>
    <row r="27" spans="1:7" ht="26.25" x14ac:dyDescent="0.25">
      <c r="A27" s="1"/>
      <c r="B27" s="41" t="s">
        <v>159</v>
      </c>
      <c r="C27" s="7">
        <v>-5647.5</v>
      </c>
      <c r="D27" s="8" t="s">
        <v>3</v>
      </c>
      <c r="E27" s="33"/>
      <c r="F27" s="13"/>
      <c r="G27" s="1"/>
    </row>
    <row r="28" spans="1:7" ht="26.25" x14ac:dyDescent="0.25">
      <c r="A28" s="1"/>
      <c r="B28" s="42" t="s">
        <v>160</v>
      </c>
      <c r="C28" s="7">
        <v>-385308.5</v>
      </c>
      <c r="D28" s="8" t="s">
        <v>3</v>
      </c>
      <c r="E28" s="32"/>
      <c r="F28" s="13"/>
      <c r="G28" s="1"/>
    </row>
    <row r="29" spans="1:7" ht="15" customHeight="1" x14ac:dyDescent="0.25">
      <c r="A29" s="1"/>
      <c r="B29" s="29" t="s">
        <v>64</v>
      </c>
      <c r="C29" s="17">
        <f>SUM(C26:C28)</f>
        <v>-263908.43</v>
      </c>
      <c r="D29" s="18" t="s">
        <v>3</v>
      </c>
      <c r="E29" s="17">
        <f>C29</f>
        <v>-263908.43</v>
      </c>
      <c r="F29" s="18" t="s">
        <v>3</v>
      </c>
      <c r="G29" s="1"/>
    </row>
    <row r="30" spans="1:7" x14ac:dyDescent="0.25">
      <c r="A30" s="1"/>
      <c r="B30" s="38" t="s">
        <v>68</v>
      </c>
      <c r="C30" s="39"/>
      <c r="D30" s="40"/>
      <c r="E30" s="20">
        <f>SUM(E14,E18,E22,E24,E29)</f>
        <v>3663908.490876473</v>
      </c>
      <c r="F30" s="2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3077249.9302527062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-10541.054576455002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51827.379998928634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-53015.116346478062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3065521.1393287019</v>
      </c>
      <c r="D13" s="18" t="s">
        <v>3</v>
      </c>
      <c r="E13" s="17">
        <f>C13</f>
        <v>3065521.1393287019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1507968.1187653088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1507968.1187653088</v>
      </c>
      <c r="D21" s="18" t="s">
        <v>3</v>
      </c>
      <c r="E21" s="17">
        <f>C21</f>
        <v>1507968.1187653088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-56906.125741057658</v>
      </c>
      <c r="D23" s="18" t="s">
        <v>3</v>
      </c>
      <c r="E23" s="17">
        <f>C23</f>
        <v>-56906.125741057658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-193445.39746541646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-193445.39746541646</v>
      </c>
      <c r="D27" s="36" t="s">
        <v>3</v>
      </c>
      <c r="E27" s="17">
        <f>C27</f>
        <v>-193445.39746541646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4323137.7348875366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3065521.1393287019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51807.307254655054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-52994.583591917071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3064333.8629914396</v>
      </c>
      <c r="D12" s="18" t="s">
        <v>3</v>
      </c>
      <c r="E12" s="17">
        <f>C12</f>
        <v>3064333.8629914396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1533452.7799724422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1533452.7799724422</v>
      </c>
      <c r="D20" s="18" t="s">
        <v>3</v>
      </c>
      <c r="E20" s="17">
        <f>C20</f>
        <v>1533452.7799724422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-57867.83926608153</v>
      </c>
      <c r="D22" s="18" t="s">
        <v>3</v>
      </c>
      <c r="E22" s="17">
        <f>C22</f>
        <v>-57867.83926608153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-196714.62468258198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-196714.62468258198</v>
      </c>
      <c r="D26" s="36" t="s">
        <v>3</v>
      </c>
      <c r="E26" s="17">
        <f>C26</f>
        <v>-196714.62468258198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4343204.1790152183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4461659.9090263583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1356427.4664999999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3105232.4425263582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1257360.4994839253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1915956.7196229561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3173317.2191068814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1257360.4994839253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1905932.5289269562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3163293.0284108818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-10024.190695999889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-10024.190695999889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-10541.054576455002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148</v>
      </c>
      <c r="C10" s="46"/>
      <c r="D10" s="47"/>
      <c r="E10" s="11">
        <v>1406325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3870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1410195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1458262.3567939496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-209204.78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-52301.195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-52301.195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-56906.125741057658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-711166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-177791.5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-177791.5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-193445.39746541646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2018-08-30T12:11:03Z</dcterms:modified>
</cp:coreProperties>
</file>