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1" i="11"/>
  <c r="F1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4" i="19"/>
  <c r="E15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s="1"/>
  <c r="C13" i="23" l="1"/>
  <c r="E13" i="23" s="1"/>
  <c r="E22" i="23" s="1"/>
</calcChain>
</file>

<file path=xl/sharedStrings.xml><?xml version="1.0" encoding="utf-8"?>
<sst xmlns="http://schemas.openxmlformats.org/spreadsheetml/2006/main" count="321" uniqueCount="142">
  <si>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</si>
  <si>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</si>
  <si>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</si>
  <si>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</si>
  <si>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</si>
  <si>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</si>
  <si>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</si>
  <si>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</si>
  <si>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</si>
  <si>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</si>
  <si>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</si>
  <si>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</si>
  <si>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</si>
  <si>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</si>
  <si>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</si>
  <si>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</si>
  <si>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</si>
  <si>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</si>
  <si>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</si>
  <si>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</si>
  <si>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</si>
  <si>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</si>
  <si>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</si>
  <si>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</si>
  <si>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</si>
  <si>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</si>
  <si>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</si>
  <si>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</si>
  <si>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</si>
  <si>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</si>
  <si>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</si>
  <si>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</si>
  <si>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</si>
  <si>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</si>
  <si>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</si>
  <si>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</si>
  <si>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</si>
  <si>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</si>
  <si>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</si>
  <si>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</si>
  <si>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</si>
  <si>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</si>
  <si>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</si>
  <si>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</si>
  <si>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</si>
  <si>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</si>
  <si>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</si>
  <si>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</si>
  <si>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</si>
  <si>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</si>
  <si>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</si>
  <si>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</si>
  <si>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</si>
  <si>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</si>
  <si>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</si>
  <si>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</si>
  <si>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</si>
  <si>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</si>
  <si>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</si>
  <si>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</si>
  <si>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</si>
  <si>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</si>
  <si>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</si>
  <si>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</si>
  <si>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</si>
  <si>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</si>
  <si>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</si>
  <si>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</si>
  <si>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</si>
  <si>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</si>
  <si>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</si>
  <si>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</si>
  <si>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</si>
  <si>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</si>
  <si>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</si>
  <si>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</si>
  <si>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</si>
  <si>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</si>
  <si>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</si>
  <si>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</si>
  <si>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</si>
  <si>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</si>
  <si>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</si>
  <si>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</si>
  <si>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</si>
  <si>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</si>
  <si>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</si>
  <si>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</si>
  <si>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</si>
  <si>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</si>
  <si>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</si>
  <si>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</si>
  <si>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</si>
  <si>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</si>
  <si>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</si>
  <si>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</si>
  <si>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</si>
  <si>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</si>
  <si>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</si>
  <si>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</si>
  <si>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</si>
  <si>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</si>
  <si>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</si>
  <si>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</si>
  <si>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</si>
  <si>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</si>
  <si>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</si>
  <si>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</si>
  <si>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</si>
  <si>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</si>
  <si>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</si>
  <si>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</si>
  <si>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</si>
  <si>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</si>
  <si>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</si>
  <si>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</si>
  <si>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</si>
  <si>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</si>
  <si>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</si>
  <si>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</si>
  <si>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</si>
  <si>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</si>
  <si>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</si>
  <si>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</si>
  <si>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</si>
  <si>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</si>
  <si>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</si>
  <si>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</si>
  <si>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</si>
  <si>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</si>
  <si>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</si>
  <si>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</si>
  <si>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</si>
  <si>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</si>
  <si>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</si>
  <si>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Spildevandsafgift</t>
  </si>
  <si>
    <t>Afgift til Forsyningsekretariatet</t>
  </si>
  <si>
    <t>Skatter og afgifter</t>
  </si>
  <si>
    <t>Køb af ydelser og produkter fra andre vandselskaber reguleret af vandsektorloven</t>
  </si>
  <si>
    <t>Beluftningstanke, Mek/EL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</si>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</sst>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3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123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4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9" t="s">
        <v>31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30</v>
      </c>
      <c r="D14" s="69" t="s">
        <v>95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124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6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7</v>
      </c>
      <c r="D18" s="78" t="s">
        <v>99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8</v>
      </c>
      <c r="D19" s="84" t="s">
        <v>103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9</v>
      </c>
      <c r="D20" s="73" t="s">
        <v>100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10</v>
      </c>
      <c r="D21" s="73" t="s">
        <v>122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11</v>
      </c>
      <c r="D22" s="73" t="s">
        <v>104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12</v>
      </c>
      <c r="D23" s="87" t="s">
        <v>28</v>
      </c>
      <c r="E23" s="88"/>
      <c r="F23" s="88"/>
      <c r="G23" s="89"/>
      <c r="H23" s="1"/>
      <c r="I23" s="1"/>
    </row>
    <row r="24" spans="1:9" x14ac:dyDescent="0.25">
      <c r="A24" s="1"/>
      <c r="B24" s="1"/>
      <c r="C24" s="6" t="s">
        <v>26</v>
      </c>
      <c r="D24" s="81" t="s">
        <v>101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81" t="s">
        <v>54</v>
      </c>
      <c r="E25" s="82"/>
      <c r="F25" s="82"/>
      <c r="G25" s="8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116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9" t="s">
        <v>105</v>
      </c>
      <c r="C9" s="100"/>
      <c r="D9" s="101"/>
      <c r="E9" s="11">
        <v>41996502.970411099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42501978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-505475.02958890051</v>
      </c>
      <c r="F12" s="25" t="s">
        <v>2</v>
      </c>
      <c r="G12" s="17">
        <f>E12</f>
        <v>-505475.02958890051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117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-505475.02958890051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-252737.51479445025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114</v>
      </c>
      <c r="C21" s="93"/>
      <c r="D21" s="93"/>
      <c r="E21" s="93"/>
      <c r="F21" s="94"/>
      <c r="G21" s="20">
        <f>E20</f>
        <v>-252737.51479445025</v>
      </c>
      <c r="H21" s="21" t="s">
        <v>2</v>
      </c>
      <c r="I21" s="1"/>
    </row>
    <row r="22" spans="1:9" x14ac:dyDescent="0.25">
      <c r="A22" s="1"/>
      <c r="B22" s="92" t="s">
        <v>115</v>
      </c>
      <c r="C22" s="93"/>
      <c r="D22" s="93"/>
      <c r="E22" s="93"/>
      <c r="F22" s="94"/>
      <c r="G22" s="20">
        <f>G21*(1+Prisudvikling2019)^3</f>
        <v>-265769.07979504118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127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6" t="s">
        <v>139</v>
      </c>
      <c r="C10" s="67">
        <v>20</v>
      </c>
      <c r="D10" s="11">
        <v>642978</v>
      </c>
      <c r="E10" s="11">
        <f>D10/C10</f>
        <v>32148.9</v>
      </c>
      <c r="F10" s="11">
        <v>0</v>
      </c>
      <c r="G10" s="11">
        <v>0</v>
      </c>
      <c r="H10" s="22" t="s">
        <v>2</v>
      </c>
      <c r="I10" s="1"/>
    </row>
    <row r="11" spans="1:9" x14ac:dyDescent="0.25">
      <c r="A11" s="1"/>
      <c r="B11" s="92" t="s">
        <v>131</v>
      </c>
      <c r="C11" s="93"/>
      <c r="D11" s="94"/>
      <c r="E11" s="20">
        <f>SUM(E10:E10)</f>
        <v>32148.9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121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32148.9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32148.9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32692.216409999997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140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68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141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2.3929653981182631E-3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40581609.927211277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32692.216409999997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710730.67218352645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-98889.373604322638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-477539.59884143627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-310228.86641151871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40438374.976947531</v>
      </c>
      <c r="D18" s="18" t="s">
        <v>2</v>
      </c>
      <c r="E18" s="17">
        <f>C18</f>
        <v>40438374.976947531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270157.0759881626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-6049.6180546597316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264107.45793350285</v>
      </c>
      <c r="D22" s="18" t="s">
        <v>2</v>
      </c>
      <c r="E22" s="17">
        <f>C22</f>
        <v>264107.45793350285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omk.'!E15</f>
        <v>3381870.4766871692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3381870.4766871692</v>
      </c>
      <c r="D26" s="18" t="s">
        <v>2</v>
      </c>
      <c r="E26" s="17">
        <f>C26</f>
        <v>3381870.4766871692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20154.10550069801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20154.10550069801</v>
      </c>
      <c r="D31" s="18" t="s">
        <v>2</v>
      </c>
      <c r="E31" s="17">
        <f>C31</f>
        <v>20154.10550069801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-1683937</v>
      </c>
      <c r="D33" s="18" t="s">
        <v>2</v>
      </c>
      <c r="E33" s="17">
        <f>C33</f>
        <v>-1683937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42420570.0170689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40438374.976947531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683408.53711041319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-98403.005058050694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-475897.8177006194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-152317.77376559007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40395164.917533681</v>
      </c>
      <c r="D14" s="18" t="s">
        <v>2</v>
      </c>
      <c r="E14" s="17">
        <f>C14</f>
        <v>40395164.917533681</v>
      </c>
      <c r="F14" s="18" t="s">
        <v>2</v>
      </c>
      <c r="G14" s="1"/>
    </row>
    <row r="15" spans="1:7" ht="15" customHeight="1" x14ac:dyDescent="0.25">
      <c r="A15" s="1"/>
      <c r="B15" s="92" t="s">
        <v>74</v>
      </c>
      <c r="C15" s="93"/>
      <c r="D15" s="93"/>
      <c r="E15" s="93"/>
      <c r="F15" s="94"/>
      <c r="G15" s="1"/>
    </row>
    <row r="16" spans="1:7" ht="15" customHeight="1" x14ac:dyDescent="0.25">
      <c r="A16" s="1"/>
      <c r="B16" s="46" t="s">
        <v>133</v>
      </c>
      <c r="C16" s="11">
        <v>283919.57916720991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-6357.8013121396307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277561.77785507031</v>
      </c>
      <c r="D18" s="18" t="s">
        <v>2</v>
      </c>
      <c r="E18" s="17">
        <f>C18</f>
        <v>277561.77785507031</v>
      </c>
      <c r="F18" s="18" t="s">
        <v>2</v>
      </c>
      <c r="G18" s="1"/>
    </row>
    <row r="19" spans="1:7" x14ac:dyDescent="0.25">
      <c r="A19" s="1"/>
      <c r="B19" s="92" t="s">
        <v>22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</f>
        <v>3439024.0877431822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3439024.0877431822</v>
      </c>
      <c r="D22" s="18" t="s">
        <v>2</v>
      </c>
      <c r="E22" s="17">
        <f>C22</f>
        <v>3439024.0877431822</v>
      </c>
      <c r="F22" s="18" t="s">
        <v>2</v>
      </c>
      <c r="G22" s="1"/>
    </row>
    <row r="23" spans="1:7" x14ac:dyDescent="0.25">
      <c r="A23" s="1"/>
      <c r="B23" s="92" t="s">
        <v>15</v>
      </c>
      <c r="C23" s="93"/>
      <c r="D23" s="93"/>
      <c r="E23" s="93"/>
      <c r="F23" s="94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-1683937</v>
      </c>
      <c r="D24" s="18" t="s">
        <v>2</v>
      </c>
      <c r="E24" s="17">
        <f>C24</f>
        <v>-1683937</v>
      </c>
      <c r="F24" s="18" t="s">
        <v>2</v>
      </c>
      <c r="G24" s="1"/>
    </row>
    <row r="25" spans="1:7" x14ac:dyDescent="0.25">
      <c r="A25" s="1"/>
      <c r="B25" s="92" t="s">
        <v>116</v>
      </c>
      <c r="C25" s="93"/>
      <c r="D25" s="93"/>
      <c r="E25" s="93"/>
      <c r="F25" s="94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-265769.07979504118</v>
      </c>
      <c r="D26" s="18" t="s">
        <v>2</v>
      </c>
      <c r="E26" s="17">
        <f>C26</f>
        <v>-265769.07979504118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42162044.703336895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40395164.917533681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682678.2871063191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-98297.857418030952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-474261.68100336462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-153544.38422819113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40351739.281990416</v>
      </c>
      <c r="D14" s="18" t="s">
        <v>2</v>
      </c>
      <c r="E14" s="17">
        <f>C14</f>
        <v>40351739.281990416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288717.73639760993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-6465.2462809747094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282252.49011663522</v>
      </c>
      <c r="D18" s="18" t="s">
        <v>2</v>
      </c>
      <c r="E18" s="17">
        <f>C18</f>
        <v>282252.49011663522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omk.'!E15*(1+Prisudvikling2019)^2</f>
        <v>3497143.5948260413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3497143.5948260413</v>
      </c>
      <c r="D22" s="18" t="s">
        <v>2</v>
      </c>
      <c r="E22" s="17">
        <f>C22</f>
        <v>3497143.5948260413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-270260.57724357734</v>
      </c>
      <c r="D24" s="18" t="s">
        <v>2</v>
      </c>
      <c r="E24" s="17">
        <f>C24</f>
        <v>-270260.57724357734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43860874.789689519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40351739.281990416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681944.39386563795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-98192.185193653757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-472631.16934407502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-154780.87254804923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40308079.448770277</v>
      </c>
      <c r="D13" s="18" t="s">
        <v>2</v>
      </c>
      <c r="E13" s="17">
        <f>C13</f>
        <v>40308079.448770277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3556245.3215786009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3556245.3215786009</v>
      </c>
      <c r="D21" s="18" t="s">
        <v>2</v>
      </c>
      <c r="E21" s="17">
        <f>C21</f>
        <v>3556245.3215786009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43864324.770348877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44607034.344119728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259565.06922211588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3765859.3476863368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265510.63979180605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40581609.927211277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102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3" t="s">
        <v>135</v>
      </c>
      <c r="C10" s="64"/>
      <c r="D10" s="65"/>
      <c r="E10" s="11">
        <v>2573534</v>
      </c>
      <c r="F10" s="22" t="s">
        <v>2</v>
      </c>
      <c r="G10" s="1"/>
      <c r="H10" s="1"/>
    </row>
    <row r="11" spans="1:8" x14ac:dyDescent="0.25">
      <c r="A11" s="1"/>
      <c r="B11" s="63" t="s">
        <v>136</v>
      </c>
      <c r="C11" s="64"/>
      <c r="D11" s="65"/>
      <c r="E11" s="11">
        <v>99646</v>
      </c>
      <c r="F11" s="22" t="s">
        <v>2</v>
      </c>
      <c r="G11" s="1"/>
      <c r="H11" s="1"/>
    </row>
    <row r="12" spans="1:8" ht="30" customHeight="1" x14ac:dyDescent="0.25">
      <c r="A12" s="1"/>
      <c r="B12" s="96" t="s">
        <v>138</v>
      </c>
      <c r="C12" s="97"/>
      <c r="D12" s="98"/>
      <c r="E12" s="11">
        <v>336626</v>
      </c>
      <c r="F12" s="22" t="s">
        <v>2</v>
      </c>
      <c r="G12" s="1"/>
      <c r="H12" s="1"/>
    </row>
    <row r="13" spans="1:8" x14ac:dyDescent="0.25">
      <c r="A13" s="1"/>
      <c r="B13" s="63" t="s">
        <v>137</v>
      </c>
      <c r="C13" s="64"/>
      <c r="D13" s="65"/>
      <c r="E13" s="11">
        <v>260591</v>
      </c>
      <c r="F13" s="22" t="s">
        <v>2</v>
      </c>
      <c r="G13" s="1"/>
      <c r="H13" s="1"/>
    </row>
    <row r="14" spans="1:8" x14ac:dyDescent="0.25">
      <c r="A14" s="1"/>
      <c r="B14" s="92" t="s">
        <v>128</v>
      </c>
      <c r="C14" s="93"/>
      <c r="D14" s="94"/>
      <c r="E14" s="20">
        <f>SUM(E10:E13)</f>
        <v>3270397</v>
      </c>
      <c r="F14" s="21" t="s">
        <v>2</v>
      </c>
      <c r="G14" s="1"/>
      <c r="H14" s="1"/>
    </row>
    <row r="15" spans="1:8" x14ac:dyDescent="0.25">
      <c r="A15" s="1"/>
      <c r="B15" s="92" t="s">
        <v>129</v>
      </c>
      <c r="C15" s="93"/>
      <c r="D15" s="94"/>
      <c r="E15" s="20">
        <f>E14*(1+Prisudvikling2019)^2</f>
        <v>3381870.4766871692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4">
    <mergeCell ref="B3:F4"/>
    <mergeCell ref="B14:D14"/>
    <mergeCell ref="B15:D15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484323.06108529255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24216153.054264627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310097.70969969238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17519644.61580183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7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7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7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-13410925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-10043051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-3367874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-1683937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2018-10-10T07:34:19Z</dcterms:modified>
</cp:coreProperties>
</file>