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23" i="11" l="1"/>
  <c r="F23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E22" i="11"/>
  <c r="C30" i="2" l="1"/>
  <c r="C24" i="15"/>
  <c r="E24" i="15" s="1"/>
  <c r="D12" i="20" l="1"/>
  <c r="G11" i="7" l="1"/>
  <c r="E21" i="11" l="1"/>
  <c r="E10" i="11" l="1"/>
  <c r="E23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<sst xmlns="http://schemas.openxmlformats.org/spreadsheetml/2006/main" count="384" uniqueCount="171">
  <si>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</si>
  <si>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</si>
  <si>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</si>
  <si>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</si>
  <si>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</si>
  <si>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</si>
  <si>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</si>
  <si>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</si>
  <si>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</si>
  <si>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</si>
  <si>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</si>
  <si>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</si>
  <si>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</si>
  <si>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</si>
  <si>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</si>
  <si>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</si>
  <si>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</si>
  <si>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</si>
  <si>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</si>
  <si>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</si>
  <si>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</si>
  <si>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</si>
  <si>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</si>
  <si>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</si>
  <si>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</si>
  <si>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</si>
  <si>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</si>
  <si>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</si>
  <si>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</si>
  <si>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</si>
  <si>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</si>
  <si>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</si>
  <si>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</si>
  <si>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</si>
  <si>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</si>
  <si>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</si>
  <si>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</si>
  <si>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</si>
  <si>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</si>
  <si>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</si>
  <si>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</si>
  <si>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</si>
  <si>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</si>
  <si>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</si>
  <si>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</si>
  <si>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</si>
  <si>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</si>
  <si>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</si>
  <si>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</si>
  <si>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</si>
  <si>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</si>
  <si>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</si>
  <si>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</si>
  <si>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</si>
  <si>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</si>
  <si>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</si>
  <si>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</si>
  <si>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</si>
  <si>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</si>
  <si>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</si>
  <si>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</si>
  <si>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</si>
  <si>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</si>
  <si>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</si>
  <si>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</si>
  <si>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</si>
  <si>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</si>
  <si>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</si>
  <si>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</si>
  <si>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</si>
  <si>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</si>
  <si>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</si>
  <si>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</si>
  <si>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</si>
  <si>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</si>
  <si>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</si>
  <si>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</si>
  <si>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</si>
  <si>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</si>
  <si>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</si>
  <si>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</si>
  <si>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</si>
  <si>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</si>
  <si>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</si>
  <si>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</si>
  <si>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</si>
  <si>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</si>
  <si>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</si>
  <si>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</si>
  <si>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</si>
  <si>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</si>
  <si>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</si>
  <si>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</si>
  <si>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</si>
  <si>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</si>
  <si>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</si>
  <si>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</si>
  <si>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</si>
  <si>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</si>
  <si>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</si>
  <si>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</si>
  <si>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</si>
  <si>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</si>
  <si>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</si>
  <si>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</si>
  <si>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</si>
  <si>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</si>
  <si>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</si>
  <si>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</si>
  <si>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</si>
  <si>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</si>
  <si>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</si>
  <si>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</si>
  <si>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</si>
  <si>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</si>
  <si>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</si>
  <si>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</si>
  <si>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</si>
  <si>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</si>
  <si>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</si>
  <si>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</si>
  <si>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</si>
  <si>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</si>
  <si>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</si>
  <si>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</si>
  <si>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</si>
  <si>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</si>
  <si>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</si>
  <si>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</si>
  <si>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</si>
  <si>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</si>
  <si>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</si>
  <si>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</si>
  <si>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</si>
  <si>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</si>
  <si>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</si>
  <si>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</si>
  <si>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</si>
  <si>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</si>
  <si>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</si>
  <si>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</si>
  <si>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</si>
  <si>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</si>
  <si>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</si>
  <si>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</si>
  <si>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</si>
  <si>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</si>
  <si>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</si>
  <si>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Spildevandsafgift</t>
  </si>
  <si>
    <t>Afgift til Forsyningsekretariatet</t>
  </si>
  <si>
    <t>Skatter og afgifter</t>
  </si>
  <si>
    <t>Erstatninger</t>
  </si>
  <si>
    <t>Ø 200 mm &lt; Ledningsnet ≤ Ø 500 mm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</si>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</sst>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732196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581660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150536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75268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14666197.945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15750535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-1084337.0549999997</v>
      </c>
      <c r="F12" s="25" t="s">
        <v>3</v>
      </c>
      <c r="G12" s="17">
        <f>E12</f>
        <v>-1084337.0549999997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-1084337.0549999997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-271084.26374999993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-271084.26374999993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-289879.36223994987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152</v>
      </c>
      <c r="C10" s="62">
        <v>75</v>
      </c>
      <c r="D10" s="11">
        <v>4020000</v>
      </c>
      <c r="E10" s="11">
        <f>D10/C10</f>
        <v>53600</v>
      </c>
      <c r="F10" s="11">
        <v>0</v>
      </c>
      <c r="G10" s="11">
        <v>96480</v>
      </c>
      <c r="H10" s="22" t="s">
        <v>3</v>
      </c>
      <c r="I10" s="1"/>
    </row>
    <row r="11" spans="1:9" ht="26.25" x14ac:dyDescent="0.25">
      <c r="A11" s="1"/>
      <c r="B11" s="61" t="s">
        <v>153</v>
      </c>
      <c r="C11" s="62">
        <v>60</v>
      </c>
      <c r="D11" s="11">
        <v>635339</v>
      </c>
      <c r="E11" s="11">
        <f t="shared" ref="E11:E20" si="0">D11/C11</f>
        <v>10588.983333333334</v>
      </c>
      <c r="F11" s="11">
        <v>10115.365</v>
      </c>
      <c r="G11" s="11">
        <v>15248</v>
      </c>
      <c r="H11" s="22" t="s">
        <v>3</v>
      </c>
      <c r="I11" s="1"/>
    </row>
    <row r="12" spans="1:9" ht="26.25" x14ac:dyDescent="0.25">
      <c r="A12" s="1"/>
      <c r="B12" s="61" t="s">
        <v>154</v>
      </c>
      <c r="C12" s="62">
        <v>20</v>
      </c>
      <c r="D12" s="11">
        <v>699056</v>
      </c>
      <c r="E12" s="11">
        <f t="shared" si="0"/>
        <v>34952.800000000003</v>
      </c>
      <c r="F12" s="11">
        <v>10115.365</v>
      </c>
      <c r="G12" s="11">
        <v>16777</v>
      </c>
      <c r="H12" s="22" t="s">
        <v>3</v>
      </c>
      <c r="I12" s="1"/>
    </row>
    <row r="13" spans="1:9" ht="26.25" x14ac:dyDescent="0.25">
      <c r="A13" s="1"/>
      <c r="B13" s="61" t="s">
        <v>155</v>
      </c>
      <c r="C13" s="62">
        <v>10</v>
      </c>
      <c r="D13" s="11">
        <v>58697</v>
      </c>
      <c r="E13" s="11">
        <f t="shared" si="0"/>
        <v>5869.7</v>
      </c>
      <c r="F13" s="11">
        <v>2023.0730000000001</v>
      </c>
      <c r="G13" s="11">
        <v>1409</v>
      </c>
      <c r="H13" s="22" t="s">
        <v>3</v>
      </c>
      <c r="I13" s="1"/>
    </row>
    <row r="14" spans="1:9" ht="26.25" x14ac:dyDescent="0.25">
      <c r="A14" s="1"/>
      <c r="B14" s="61" t="s">
        <v>156</v>
      </c>
      <c r="C14" s="62">
        <v>60</v>
      </c>
      <c r="D14" s="11">
        <v>830456</v>
      </c>
      <c r="E14" s="11">
        <f t="shared" si="0"/>
        <v>13840.933333333332</v>
      </c>
      <c r="F14" s="11">
        <v>14161.511</v>
      </c>
      <c r="G14" s="11">
        <v>19931</v>
      </c>
      <c r="H14" s="22" t="s">
        <v>3</v>
      </c>
      <c r="I14" s="1"/>
    </row>
    <row r="15" spans="1:9" ht="26.25" x14ac:dyDescent="0.25">
      <c r="A15" s="1"/>
      <c r="B15" s="61" t="s">
        <v>157</v>
      </c>
      <c r="C15" s="62">
        <v>20</v>
      </c>
      <c r="D15" s="11">
        <v>887907</v>
      </c>
      <c r="E15" s="11">
        <f t="shared" si="0"/>
        <v>44395.35</v>
      </c>
      <c r="F15" s="11">
        <v>14161.511</v>
      </c>
      <c r="G15" s="11">
        <v>21310</v>
      </c>
      <c r="H15" s="22" t="s">
        <v>3</v>
      </c>
      <c r="I15" s="1"/>
    </row>
    <row r="16" spans="1:9" ht="26.25" x14ac:dyDescent="0.25">
      <c r="A16" s="1"/>
      <c r="B16" s="61" t="s">
        <v>158</v>
      </c>
      <c r="C16" s="62">
        <v>10</v>
      </c>
      <c r="D16" s="11">
        <v>128870</v>
      </c>
      <c r="E16" s="11">
        <f t="shared" si="0"/>
        <v>12887</v>
      </c>
      <c r="F16" s="11">
        <v>2023.0730000000001</v>
      </c>
      <c r="G16" s="11">
        <v>3093</v>
      </c>
      <c r="H16" s="22" t="s">
        <v>3</v>
      </c>
      <c r="I16" s="1"/>
    </row>
    <row r="17" spans="1:9" ht="26.25" x14ac:dyDescent="0.25">
      <c r="A17" s="1"/>
      <c r="B17" s="61" t="s">
        <v>159</v>
      </c>
      <c r="C17" s="62">
        <v>60</v>
      </c>
      <c r="D17" s="11">
        <v>3535032</v>
      </c>
      <c r="E17" s="11">
        <f t="shared" si="0"/>
        <v>58917.2</v>
      </c>
      <c r="F17" s="11">
        <v>56646.044000000002</v>
      </c>
      <c r="G17" s="11">
        <v>84841</v>
      </c>
      <c r="H17" s="22" t="s">
        <v>3</v>
      </c>
      <c r="I17" s="1"/>
    </row>
    <row r="18" spans="1:9" ht="26.25" x14ac:dyDescent="0.25">
      <c r="A18" s="1"/>
      <c r="B18" s="61" t="s">
        <v>160</v>
      </c>
      <c r="C18" s="62">
        <v>20</v>
      </c>
      <c r="D18" s="11">
        <v>2416100</v>
      </c>
      <c r="E18" s="11">
        <f t="shared" si="0"/>
        <v>120805</v>
      </c>
      <c r="F18" s="11">
        <v>40461.46</v>
      </c>
      <c r="G18" s="11">
        <v>57986</v>
      </c>
      <c r="H18" s="22" t="s">
        <v>3</v>
      </c>
      <c r="I18" s="1"/>
    </row>
    <row r="19" spans="1:9" ht="26.25" x14ac:dyDescent="0.25">
      <c r="A19" s="1"/>
      <c r="B19" s="61" t="s">
        <v>161</v>
      </c>
      <c r="C19" s="62">
        <v>10</v>
      </c>
      <c r="D19" s="11">
        <v>324615</v>
      </c>
      <c r="E19" s="11">
        <f t="shared" si="0"/>
        <v>32461.5</v>
      </c>
      <c r="F19" s="11">
        <v>6069.2190000000001</v>
      </c>
      <c r="G19" s="11">
        <v>7791</v>
      </c>
      <c r="H19" s="22" t="s">
        <v>3</v>
      </c>
      <c r="I19" s="1"/>
    </row>
    <row r="20" spans="1:9" ht="26.25" x14ac:dyDescent="0.25">
      <c r="A20" s="1"/>
      <c r="B20" s="61" t="s">
        <v>162</v>
      </c>
      <c r="C20" s="62">
        <v>60</v>
      </c>
      <c r="D20" s="11">
        <v>1519324</v>
      </c>
      <c r="E20" s="11">
        <f t="shared" si="0"/>
        <v>25322.066666666666</v>
      </c>
      <c r="F20" s="11">
        <v>24276.876</v>
      </c>
      <c r="G20" s="11">
        <v>36464</v>
      </c>
      <c r="H20" s="22" t="s">
        <v>3</v>
      </c>
      <c r="I20" s="1"/>
    </row>
    <row r="21" spans="1:9" ht="26.25" x14ac:dyDescent="0.25">
      <c r="A21" s="1"/>
      <c r="B21" s="61" t="s">
        <v>163</v>
      </c>
      <c r="C21" s="62">
        <v>20</v>
      </c>
      <c r="D21" s="11">
        <v>1118136</v>
      </c>
      <c r="E21" s="11">
        <f t="shared" ref="E21:E22" si="1">D21/C21</f>
        <v>55906.8</v>
      </c>
      <c r="F21" s="11">
        <v>18207.656999999999</v>
      </c>
      <c r="G21" s="11">
        <v>26835</v>
      </c>
      <c r="H21" s="22" t="s">
        <v>3</v>
      </c>
      <c r="I21" s="1"/>
    </row>
    <row r="22" spans="1:9" ht="26.25" x14ac:dyDescent="0.25">
      <c r="A22" s="1"/>
      <c r="B22" s="61" t="s">
        <v>164</v>
      </c>
      <c r="C22" s="62">
        <v>10</v>
      </c>
      <c r="D22" s="11">
        <v>203197</v>
      </c>
      <c r="E22" s="11">
        <f t="shared" si="1"/>
        <v>20319.7</v>
      </c>
      <c r="F22" s="11">
        <v>4046.1460000000002</v>
      </c>
      <c r="G22" s="11">
        <v>4877</v>
      </c>
      <c r="H22" s="22" t="s">
        <v>3</v>
      </c>
      <c r="I22" s="1"/>
    </row>
    <row r="23" spans="1:9" x14ac:dyDescent="0.25">
      <c r="A23" s="1"/>
      <c r="B23" s="90" t="s">
        <v>143</v>
      </c>
      <c r="C23" s="91"/>
      <c r="D23" s="92"/>
      <c r="E23" s="20">
        <f>SUM(E10:E22)</f>
        <v>489867.03333333333</v>
      </c>
      <c r="F23" s="20">
        <f>SUM(F10:F22)</f>
        <v>202307.30000000002</v>
      </c>
      <c r="G23" s="20">
        <f>SUM(G10:G22)</f>
        <v>393042</v>
      </c>
      <c r="H23" s="21" t="s">
        <v>3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password="DFE9" sheet="1" objects="1" scenarios="1"/>
  <mergeCells count="3">
    <mergeCell ref="B3:H4"/>
    <mergeCell ref="B23:D23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Anlægsprojekter'!F23</f>
        <v>202307.30000000002</v>
      </c>
      <c r="E10" s="22" t="s">
        <v>3</v>
      </c>
      <c r="F10" s="11">
        <f>SUM('Fane 9. Anlægsprojekter'!E23,'Fane 9. Anlægsprojekter'!G23)</f>
        <v>882909.03333333333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202307.30000000002</v>
      </c>
      <c r="E11" s="21" t="s">
        <v>3</v>
      </c>
      <c r="F11" s="20">
        <f>SUM(F10:F10)</f>
        <v>882909.03333333333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205726.29337</v>
      </c>
      <c r="E12" s="21" t="s">
        <v>3</v>
      </c>
      <c r="F12" s="20">
        <f>F11*(1+Prisudvikling2019)</f>
        <v>897830.19599666656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167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170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13625499.85359663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1103556.4893666666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191693.95281097383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-253652.75502816262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14667097.540746108</v>
      </c>
      <c r="D15" s="18" t="s">
        <v>3</v>
      </c>
      <c r="E15" s="17">
        <f>C15</f>
        <v>14667097.540746108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165</v>
      </c>
      <c r="C17" s="11">
        <v>672829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-11438.093000000001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661390.90700000001</v>
      </c>
      <c r="D19" s="18" t="s">
        <v>3</v>
      </c>
      <c r="E19" s="17">
        <f>C19</f>
        <v>661390.90700000001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305959.04577313992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305959.04577313992</v>
      </c>
      <c r="D23" s="18" t="s">
        <v>3</v>
      </c>
      <c r="E23" s="17">
        <f>C23</f>
        <v>305959.04577313992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721.57384932287766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721.57384932287766</v>
      </c>
      <c r="D28" s="18" t="s">
        <v>3</v>
      </c>
      <c r="E28" s="17">
        <f>C28</f>
        <v>721.57384932287766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75268</v>
      </c>
      <c r="D30" s="18" t="s">
        <v>3</v>
      </c>
      <c r="E30" s="17">
        <f>C30</f>
        <v>75268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15710437.067368569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14667097.540746108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1103129.081938335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190905.28091161654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-252586.04796818134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14605416.773689544</v>
      </c>
      <c r="D14" s="18" t="s">
        <v>3</v>
      </c>
      <c r="E14" s="17">
        <f>C14</f>
        <v>14605416.773689544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165</v>
      </c>
      <c r="C16" s="11">
        <v>681374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-11583.358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669790.64199999999</v>
      </c>
      <c r="D18" s="18" t="s">
        <v>3</v>
      </c>
      <c r="E18" s="17">
        <f>C18</f>
        <v>669790.64199999999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311129.75364670594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311129.75364670594</v>
      </c>
      <c r="D22" s="18" t="s">
        <v>3</v>
      </c>
      <c r="E22" s="17">
        <f>C22</f>
        <v>311129.75364670594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75268</v>
      </c>
      <c r="D24" s="18" t="s">
        <v>3</v>
      </c>
      <c r="E24" s="17">
        <f>C24</f>
        <v>75268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15661605.169336248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14605416.773689544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57512.841329505412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247803.5104938219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-253482.46313371885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14657250.662379153</v>
      </c>
      <c r="D13" s="18" t="s">
        <v>3</v>
      </c>
      <c r="E13" s="17">
        <f>C13</f>
        <v>14657250.662379153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165</v>
      </c>
      <c r="C15" s="11">
        <v>508187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-8639.1790000000001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499547.821</v>
      </c>
      <c r="D17" s="18" t="s">
        <v>3</v>
      </c>
      <c r="E17" s="17">
        <f>C17</f>
        <v>499547.821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316387.84648333525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316387.84648333525</v>
      </c>
      <c r="D21" s="18" t="s">
        <v>3</v>
      </c>
      <c r="E21" s="17">
        <f>C21</f>
        <v>316387.84648333525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-171709.89937939681</v>
      </c>
      <c r="D23" s="18" t="s">
        <v>3</v>
      </c>
      <c r="E23" s="17">
        <f>C23</f>
        <v>-171709.89937939681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572742.29041137802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-289879.36223994987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282862.92817142815</v>
      </c>
      <c r="D27" s="36" t="s">
        <v>3</v>
      </c>
      <c r="E27" s="17">
        <f>C27</f>
        <v>282862.92817142815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15584339.35865452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14657250.662379153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247707.53619420767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-253384.28937574715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14651573.909197614</v>
      </c>
      <c r="D12" s="18" t="s">
        <v>3</v>
      </c>
      <c r="E12" s="17">
        <f>C12</f>
        <v>14651573.909197614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165</v>
      </c>
      <c r="C14" s="11">
        <v>324135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-5510.2950000000001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318624.70500000002</v>
      </c>
      <c r="D16" s="18" t="s">
        <v>3</v>
      </c>
      <c r="E16" s="17">
        <f>C16</f>
        <v>318624.70500000002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321734.80108890356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321734.80108890356</v>
      </c>
      <c r="D20" s="18" t="s">
        <v>3</v>
      </c>
      <c r="E20" s="17">
        <f>C20</f>
        <v>321734.80108890356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-174611.79667890861</v>
      </c>
      <c r="D22" s="18" t="s">
        <v>3</v>
      </c>
      <c r="E22" s="17">
        <f>C22</f>
        <v>-174611.79667890861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582421.63511933025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-294778.323461805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168</v>
      </c>
      <c r="C26" s="55">
        <f>SUM(C24:C25)</f>
        <v>287643.31165752525</v>
      </c>
      <c r="D26" s="36" t="s">
        <v>3</v>
      </c>
      <c r="E26" s="17">
        <f>C26</f>
        <v>287643.31165752525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15404964.930265134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14457644.704626447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179047.79129999998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653097.05972981593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13625499.85359663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4545233.0570655102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9398350.4375033695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13943583.494568881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4545242.1201638067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9453034.164844038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13998276.285007846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9.0630982965230942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54683.72734066844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54692.790438964963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57512.841329505412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166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148</v>
      </c>
      <c r="C10" s="46"/>
      <c r="D10" s="47"/>
      <c r="E10" s="11">
        <v>173825</v>
      </c>
      <c r="F10" s="22" t="s">
        <v>3</v>
      </c>
      <c r="G10" s="1"/>
      <c r="H10" s="1"/>
    </row>
    <row r="11" spans="1:8" x14ac:dyDescent="0.25">
      <c r="A11" s="1"/>
      <c r="B11" s="45" t="s">
        <v>149</v>
      </c>
      <c r="C11" s="46"/>
      <c r="D11" s="47"/>
      <c r="E11" s="11">
        <v>2385</v>
      </c>
      <c r="F11" s="22" t="s">
        <v>3</v>
      </c>
      <c r="G11" s="1"/>
      <c r="H11" s="1"/>
    </row>
    <row r="12" spans="1:8" x14ac:dyDescent="0.25">
      <c r="A12" s="1"/>
      <c r="B12" s="45" t="s">
        <v>150</v>
      </c>
      <c r="C12" s="46"/>
      <c r="D12" s="47"/>
      <c r="E12" s="11">
        <v>23687</v>
      </c>
      <c r="F12" s="22" t="s">
        <v>3</v>
      </c>
      <c r="G12" s="1"/>
      <c r="H12" s="1"/>
    </row>
    <row r="13" spans="1:8" x14ac:dyDescent="0.25">
      <c r="A13" s="1"/>
      <c r="B13" s="45" t="s">
        <v>151</v>
      </c>
      <c r="C13" s="46"/>
      <c r="D13" s="47"/>
      <c r="E13" s="11">
        <v>95977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295874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305959.04577313992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-631259.48666666669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-157814.87166666667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-157814.87166666667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-171709.89937939681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2105580.432718832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526395.10817970801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526395.10817970801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572742.29041137802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2018-10-10T07:31:56Z</dcterms:modified>
</cp:coreProperties>
</file>