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C22" i="23" l="1"/>
  <c r="C27" i="22"/>
  <c r="C27" i="15"/>
  <c r="C29" i="2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36" i="11"/>
  <c r="F36" i="11"/>
  <c r="D10" i="20" s="1"/>
  <c r="C34" i="2" l="1"/>
  <c r="C17" i="23" l="1"/>
  <c r="E17" i="23" s="1"/>
  <c r="C22" i="22" l="1"/>
  <c r="E22" i="22" s="1"/>
  <c r="C22" i="15"/>
  <c r="E22" i="15" s="1"/>
  <c r="C24" i="2"/>
  <c r="E24" i="2" s="1"/>
  <c r="G13" i="27"/>
  <c r="D12" i="20" l="1"/>
  <c r="F11" i="21"/>
  <c r="F12" i="21" s="1"/>
  <c r="C13" i="2" s="1"/>
  <c r="D11" i="21"/>
  <c r="D12" i="21" s="1"/>
  <c r="C12" i="2" s="1"/>
  <c r="C9" i="2"/>
  <c r="E16" i="19"/>
  <c r="E17" i="19" s="1"/>
  <c r="C26" i="2" l="1"/>
  <c r="E29" i="2" s="1"/>
  <c r="C24" i="22"/>
  <c r="E27" i="22" s="1"/>
  <c r="C19" i="23"/>
  <c r="C24" i="15"/>
  <c r="E27" i="15" l="1"/>
  <c r="E22" i="23"/>
  <c r="G11" i="10"/>
  <c r="E34" i="2" l="1"/>
  <c r="G13" i="10"/>
  <c r="C29" i="15" s="1"/>
  <c r="E35" i="11"/>
  <c r="E29" i="15" l="1"/>
  <c r="D13" i="20"/>
  <c r="C10" i="2" s="1"/>
  <c r="C10" i="15" l="1"/>
  <c r="C10" i="22" s="1"/>
  <c r="C18" i="2"/>
  <c r="C16" i="15" s="1"/>
  <c r="C16" i="22" s="1"/>
  <c r="C11" i="23" s="1"/>
  <c r="E34" i="11"/>
  <c r="E36" i="11" l="1"/>
  <c r="F10" i="20" s="1"/>
  <c r="F12" i="20" s="1"/>
  <c r="F13" i="20" s="1"/>
  <c r="C11" i="2" s="1"/>
  <c r="C36" i="2"/>
  <c r="E36" i="2" s="1"/>
  <c r="C19" i="2" l="1"/>
  <c r="C17" i="15" s="1"/>
  <c r="C17" i="22" s="1"/>
  <c r="C12" i="23" s="1"/>
  <c r="C11" i="15"/>
  <c r="C11" i="22" s="1"/>
  <c r="C14" i="2"/>
  <c r="C15" i="2" l="1"/>
  <c r="C20" i="2" s="1"/>
  <c r="E20" i="2" s="1"/>
  <c r="E37" i="2" s="1"/>
  <c r="C9" i="15" l="1"/>
  <c r="C12" i="15" l="1"/>
  <c r="C13" i="15" s="1"/>
  <c r="C18" i="15" s="1"/>
  <c r="E18" i="15" s="1"/>
  <c r="E30" i="15" s="1"/>
  <c r="C9" i="22" l="1"/>
  <c r="C12" i="22" l="1"/>
  <c r="C13" i="22" s="1"/>
  <c r="C18" i="22" l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<sst xmlns="http://schemas.openxmlformats.org/spreadsheetml/2006/main" count="400" uniqueCount="162">
  <si>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</si>
  <si>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</si>
  <si>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</si>
  <si>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</si>
  <si>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</si>
  <si>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</si>
  <si>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</si>
  <si>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</si>
  <si>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</si>
  <si>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</si>
  <si>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</si>
  <si>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</si>
  <si>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</si>
  <si>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</si>
  <si>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</si>
  <si>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</si>
  <si>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</si>
  <si>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</si>
  <si>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</si>
  <si>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</si>
  <si>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</si>
  <si>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</si>
  <si>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</si>
  <si>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</si>
  <si>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</si>
  <si>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</si>
  <si>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</si>
  <si>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</si>
  <si>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</si>
  <si>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</si>
  <si>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</si>
  <si>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</si>
  <si>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</si>
  <si>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</si>
  <si>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</si>
  <si>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</si>
  <si>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</si>
  <si>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</si>
  <si>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</si>
  <si>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</si>
  <si>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</si>
  <si>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</si>
  <si>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</si>
  <si>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</si>
  <si>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</si>
  <si>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</si>
  <si>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</si>
  <si>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</si>
  <si>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</si>
  <si>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</si>
  <si>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</si>
  <si>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</si>
  <si>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</si>
  <si>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</si>
  <si>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</si>
  <si>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</si>
  <si>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</si>
  <si>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</si>
  <si>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</si>
  <si>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</si>
  <si>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</si>
  <si>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</si>
  <si>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</si>
  <si>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</si>
  <si>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</si>
  <si>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</si>
  <si>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</si>
  <si>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</si>
  <si>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</si>
  <si>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</si>
  <si>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</si>
  <si>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</si>
  <si>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</si>
  <si>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</si>
  <si>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</si>
  <si>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</si>
  <si>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</si>
  <si>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</si>
  <si>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</si>
  <si>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</si>
  <si>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</si>
  <si>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</si>
  <si>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</si>
  <si>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</si>
  <si>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</si>
  <si>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</si>
  <si>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</si>
  <si>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</si>
  <si>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</si>
  <si>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</si>
  <si>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</si>
  <si>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</si>
  <si>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</si>
  <si>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</si>
  <si>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</si>
  <si>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</si>
  <si>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</si>
  <si>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</si>
  <si>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</si>
  <si>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</si>
  <si>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</si>
  <si>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</si>
  <si>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</si>
  <si>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</si>
  <si>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</si>
  <si>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</si>
  <si>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</si>
  <si>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</si>
  <si>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</si>
  <si>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</si>
  <si>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</si>
  <si>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</si>
  <si>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</si>
  <si>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</si>
  <si>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</si>
  <si>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</si>
  <si>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</si>
  <si>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</si>
  <si>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</si>
  <si>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</si>
  <si>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</si>
  <si>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</si>
  <si>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</si>
  <si>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</si>
  <si>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</si>
  <si>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</si>
  <si>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</si>
  <si>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</si>
  <si>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</si>
  <si>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</si>
  <si>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</si>
  <si>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</si>
  <si>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</si>
  <si>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</si>
  <si>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</si>
  <si>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</si>
  <si>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</si>
  <si>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</si>
  <si>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</si>
  <si>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</si>
  <si>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Ingen bortfald eller nedsættelse</t>
  </si>
  <si>
    <t>Byggemodninger</t>
  </si>
  <si>
    <t>Fane 10: Bortfald eller nedsættelse af omkostninger til mål, medfinansiering eller udvidelse</t>
  </si>
  <si>
    <t>Fane 11: Nøgletal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</si>
  <si>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</si>
  <si>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</si>
  <si>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</si>
  <si>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</si>
  <si>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</si>
  <si>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</si>
  <si>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 xml:space="preserve">Medfinansiering efter prisloftbekendtgørelsen 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</si>
  <si>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</si>
  <si>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</si>
  <si>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</si>
  <si>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</si>
  <si>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Jordbassin Klasse A</t>
  </si>
  <si>
    <t>Forsinkelsesbassiner, lukkede med automatisk rensning og SRO Miljøklasse A (500-1.000 m3) - Konstruktioner</t>
  </si>
  <si>
    <t>Brønde</t>
  </si>
  <si>
    <t>Ø 1000 mm &lt; Ledningsnet ≤ Ø 1200 mm</t>
  </si>
  <si>
    <t>Pumpestationer i brønde (&lt; 6,25 m2), Konstruktioner</t>
  </si>
  <si>
    <t>Pumpestationer i brønde (&lt; 6,25 m2), Mek/EL</t>
  </si>
  <si>
    <t>Pumpestationer i brønde (&lt; 6,25 m2),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</si>
</sst>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118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94</v>
      </c>
      <c r="D16" s="71" t="s">
        <v>119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97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99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121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103</v>
      </c>
      <c r="C9" s="102"/>
      <c r="D9" s="103"/>
      <c r="E9" s="11">
        <v>202688053.81096256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104</v>
      </c>
      <c r="C10" s="102"/>
      <c r="D10" s="103"/>
      <c r="E10" s="11">
        <v>193408253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110</v>
      </c>
      <c r="C11" s="102"/>
      <c r="D11" s="103"/>
      <c r="E11" s="11">
        <v>58000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9337800.8109625578</v>
      </c>
      <c r="F12" s="25" t="s">
        <v>2</v>
      </c>
      <c r="G12" s="17">
        <f>E12</f>
        <v>9337800.8109625578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136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113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111</v>
      </c>
      <c r="C19" s="105"/>
      <c r="D19" s="106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114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137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138</v>
      </c>
      <c r="C22" s="95"/>
      <c r="D22" s="95"/>
      <c r="E22" s="95"/>
      <c r="F22" s="96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1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122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151</v>
      </c>
      <c r="C10" s="64">
        <v>75</v>
      </c>
      <c r="D10" s="11">
        <v>107669</v>
      </c>
      <c r="E10" s="11">
        <f>D10/C10</f>
        <v>1435.5866666666666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152</v>
      </c>
      <c r="C11" s="64">
        <v>75</v>
      </c>
      <c r="D11" s="11">
        <v>387028</v>
      </c>
      <c r="E11" s="11">
        <f t="shared" ref="E11:E33" si="0">D11/C11</f>
        <v>5160.373333333333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153</v>
      </c>
      <c r="C12" s="64">
        <v>75</v>
      </c>
      <c r="D12" s="11">
        <v>966867</v>
      </c>
      <c r="E12" s="11">
        <f t="shared" si="0"/>
        <v>12891.56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154</v>
      </c>
      <c r="C13" s="64">
        <v>75</v>
      </c>
      <c r="D13" s="11">
        <v>225994</v>
      </c>
      <c r="E13" s="11">
        <f t="shared" si="0"/>
        <v>3013.2533333333336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3" t="s">
        <v>155</v>
      </c>
      <c r="C14" s="64">
        <v>50</v>
      </c>
      <c r="D14" s="11">
        <v>908706</v>
      </c>
      <c r="E14" s="11">
        <f t="shared" si="0"/>
        <v>18174.12</v>
      </c>
      <c r="F14" s="11">
        <v>0</v>
      </c>
      <c r="G14" s="11">
        <v>0</v>
      </c>
      <c r="H14" s="22" t="s">
        <v>2</v>
      </c>
      <c r="I14" s="1"/>
    </row>
    <row r="15" spans="1:9" ht="51.75" x14ac:dyDescent="0.25">
      <c r="A15" s="1"/>
      <c r="B15" s="63" t="s">
        <v>156</v>
      </c>
      <c r="C15" s="64">
        <v>75</v>
      </c>
      <c r="D15" s="11">
        <v>9749989</v>
      </c>
      <c r="E15" s="11">
        <f t="shared" si="0"/>
        <v>129999.85333333333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3" t="s">
        <v>157</v>
      </c>
      <c r="C16" s="64">
        <v>75</v>
      </c>
      <c r="D16" s="11">
        <v>461133</v>
      </c>
      <c r="E16" s="11">
        <f t="shared" si="0"/>
        <v>6148.44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3" t="s">
        <v>151</v>
      </c>
      <c r="C17" s="64">
        <v>75</v>
      </c>
      <c r="D17" s="11">
        <v>7994867</v>
      </c>
      <c r="E17" s="11">
        <f t="shared" si="0"/>
        <v>106598.22666666667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152</v>
      </c>
      <c r="C18" s="64">
        <v>75</v>
      </c>
      <c r="D18" s="11">
        <v>1531099</v>
      </c>
      <c r="E18" s="11">
        <f t="shared" si="0"/>
        <v>20414.653333333332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153</v>
      </c>
      <c r="C19" s="64">
        <v>75</v>
      </c>
      <c r="D19" s="11">
        <v>385262</v>
      </c>
      <c r="E19" s="11">
        <f t="shared" si="0"/>
        <v>5136.8266666666668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154</v>
      </c>
      <c r="C20" s="64">
        <v>75</v>
      </c>
      <c r="D20" s="11">
        <v>2176389</v>
      </c>
      <c r="E20" s="11">
        <f t="shared" si="0"/>
        <v>29018.52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158</v>
      </c>
      <c r="C21" s="64">
        <v>75</v>
      </c>
      <c r="D21" s="11">
        <v>2430131</v>
      </c>
      <c r="E21" s="11">
        <f t="shared" si="0"/>
        <v>32401.746666666666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3" t="s">
        <v>157</v>
      </c>
      <c r="C22" s="64">
        <v>75</v>
      </c>
      <c r="D22" s="11">
        <v>518828</v>
      </c>
      <c r="E22" s="11">
        <f t="shared" si="0"/>
        <v>6917.7066666666669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3" t="s">
        <v>151</v>
      </c>
      <c r="C23" s="64">
        <v>75</v>
      </c>
      <c r="D23" s="11">
        <v>4584287</v>
      </c>
      <c r="E23" s="11">
        <f t="shared" si="0"/>
        <v>61123.826666666668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3" t="s">
        <v>152</v>
      </c>
      <c r="C24" s="64">
        <v>75</v>
      </c>
      <c r="D24" s="11">
        <v>2993776</v>
      </c>
      <c r="E24" s="11">
        <f t="shared" si="0"/>
        <v>39917.013333333336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153</v>
      </c>
      <c r="C25" s="64">
        <v>75</v>
      </c>
      <c r="D25" s="11">
        <v>1806735</v>
      </c>
      <c r="E25" s="11">
        <f t="shared" si="0"/>
        <v>24089.8</v>
      </c>
      <c r="F25" s="11">
        <v>0</v>
      </c>
      <c r="G25" s="11">
        <v>0</v>
      </c>
      <c r="H25" s="22" t="s">
        <v>2</v>
      </c>
      <c r="I25" s="1"/>
    </row>
    <row r="26" spans="1:9" x14ac:dyDescent="0.25">
      <c r="A26" s="1"/>
      <c r="B26" s="63" t="s">
        <v>157</v>
      </c>
      <c r="C26" s="64">
        <v>75</v>
      </c>
      <c r="D26" s="11">
        <v>2669856</v>
      </c>
      <c r="E26" s="11">
        <f t="shared" si="0"/>
        <v>35598.080000000002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63" t="s">
        <v>155</v>
      </c>
      <c r="C27" s="64">
        <v>50</v>
      </c>
      <c r="D27" s="11">
        <v>904983</v>
      </c>
      <c r="E27" s="11">
        <f t="shared" si="0"/>
        <v>18099.66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3" t="s">
        <v>151</v>
      </c>
      <c r="C28" s="64">
        <v>75</v>
      </c>
      <c r="D28" s="11">
        <v>1888895</v>
      </c>
      <c r="E28" s="11">
        <f t="shared" si="0"/>
        <v>25185.266666666666</v>
      </c>
      <c r="F28" s="11">
        <v>0</v>
      </c>
      <c r="G28" s="11">
        <v>0</v>
      </c>
      <c r="H28" s="22" t="s">
        <v>2</v>
      </c>
      <c r="I28" s="1"/>
    </row>
    <row r="29" spans="1:9" ht="26.25" x14ac:dyDescent="0.25">
      <c r="A29" s="1"/>
      <c r="B29" s="63" t="s">
        <v>152</v>
      </c>
      <c r="C29" s="64">
        <v>75</v>
      </c>
      <c r="D29" s="11">
        <v>1292516</v>
      </c>
      <c r="E29" s="11">
        <f t="shared" si="0"/>
        <v>17233.546666666665</v>
      </c>
      <c r="F29" s="11">
        <v>0</v>
      </c>
      <c r="G29" s="11">
        <v>0</v>
      </c>
      <c r="H29" s="22" t="s">
        <v>2</v>
      </c>
      <c r="I29" s="1"/>
    </row>
    <row r="30" spans="1:9" ht="26.25" x14ac:dyDescent="0.25">
      <c r="A30" s="1"/>
      <c r="B30" s="63" t="s">
        <v>153</v>
      </c>
      <c r="C30" s="64">
        <v>75</v>
      </c>
      <c r="D30" s="11">
        <v>214020</v>
      </c>
      <c r="E30" s="11">
        <f t="shared" si="0"/>
        <v>2853.6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3" t="s">
        <v>155</v>
      </c>
      <c r="C31" s="64">
        <v>50</v>
      </c>
      <c r="D31" s="11">
        <v>1131059</v>
      </c>
      <c r="E31" s="11">
        <f t="shared" si="0"/>
        <v>22621.18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63" t="s">
        <v>157</v>
      </c>
      <c r="C32" s="64">
        <v>75</v>
      </c>
      <c r="D32" s="11">
        <v>934760</v>
      </c>
      <c r="E32" s="11">
        <f t="shared" si="0"/>
        <v>12463.466666666667</v>
      </c>
      <c r="F32" s="11">
        <v>0</v>
      </c>
      <c r="G32" s="11">
        <v>0</v>
      </c>
      <c r="H32" s="22" t="s">
        <v>2</v>
      </c>
      <c r="I32" s="1"/>
    </row>
    <row r="33" spans="1:9" ht="26.25" x14ac:dyDescent="0.25">
      <c r="A33" s="1"/>
      <c r="B33" s="63" t="s">
        <v>159</v>
      </c>
      <c r="C33" s="64">
        <v>50</v>
      </c>
      <c r="D33" s="11">
        <v>462354</v>
      </c>
      <c r="E33" s="11">
        <f t="shared" si="0"/>
        <v>9247.08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3" t="s">
        <v>160</v>
      </c>
      <c r="C34" s="64">
        <v>20</v>
      </c>
      <c r="D34" s="11">
        <v>201024</v>
      </c>
      <c r="E34" s="11">
        <f t="shared" ref="E34:E35" si="1">D34/C34</f>
        <v>10051.200000000001</v>
      </c>
      <c r="F34" s="11">
        <v>0</v>
      </c>
      <c r="G34" s="11">
        <v>0</v>
      </c>
      <c r="H34" s="22" t="s">
        <v>2</v>
      </c>
      <c r="I34" s="1"/>
    </row>
    <row r="35" spans="1:9" ht="26.25" x14ac:dyDescent="0.25">
      <c r="A35" s="1"/>
      <c r="B35" s="63" t="s">
        <v>161</v>
      </c>
      <c r="C35" s="64">
        <v>10</v>
      </c>
      <c r="D35" s="11">
        <v>25128</v>
      </c>
      <c r="E35" s="11">
        <f t="shared" si="1"/>
        <v>2512.8000000000002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94" t="s">
        <v>126</v>
      </c>
      <c r="C36" s="95"/>
      <c r="D36" s="96"/>
      <c r="E36" s="20">
        <f>SUM(E10:E35)</f>
        <v>658307.38666666672</v>
      </c>
      <c r="F36" s="20">
        <f>SUM(F10:F35)</f>
        <v>0</v>
      </c>
      <c r="G36" s="20">
        <f>SUM(G10:G35)</f>
        <v>0</v>
      </c>
      <c r="H36" s="21" t="s">
        <v>2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</sheetData>
  <sheetProtection password="DFE9" sheet="1" objects="1" scenarios="1"/>
  <mergeCells count="3">
    <mergeCell ref="B3:H4"/>
    <mergeCell ref="B8:H8"/>
    <mergeCell ref="B36:D36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116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Anlægsprojekter'!F36</f>
        <v>0</v>
      </c>
      <c r="E10" s="22" t="s">
        <v>2</v>
      </c>
      <c r="F10" s="11">
        <f>SUM('Fane 8. Anlægsprojekter'!E36,'Fane 8. Anlægsprojekter'!G36)</f>
        <v>658307.38666666672</v>
      </c>
      <c r="G10" s="22" t="s">
        <v>2</v>
      </c>
      <c r="H10" s="1"/>
    </row>
    <row r="11" spans="1:8" x14ac:dyDescent="0.25">
      <c r="A11" s="1"/>
      <c r="B11" s="65" t="s">
        <v>141</v>
      </c>
      <c r="C11" s="66"/>
      <c r="D11" s="60">
        <v>0</v>
      </c>
      <c r="E11" s="22" t="s">
        <v>2</v>
      </c>
      <c r="F11" s="11">
        <v>113362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771669.38666666672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784710.59930133331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142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140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143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186749956.51780435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784710.59930133331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3281385.8481897688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-1316389.0962624827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-2209915.3139707553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-6942.3582133368736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187282806.1968489</v>
      </c>
      <c r="D20" s="18" t="s">
        <v>2</v>
      </c>
      <c r="E20" s="17">
        <f>C20</f>
        <v>187282806.1968489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10561523.764660338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2460203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150</v>
      </c>
      <c r="C28" s="11">
        <v>2358738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80</v>
      </c>
      <c r="C29" s="17">
        <f>SUM(C26:C28)</f>
        <v>15380464.764660338</v>
      </c>
      <c r="D29" s="18" t="s">
        <v>2</v>
      </c>
      <c r="E29" s="17">
        <f>C29</f>
        <v>15380464.764660338</v>
      </c>
      <c r="F29" s="18" t="s">
        <v>2</v>
      </c>
      <c r="G29" s="1"/>
    </row>
    <row r="30" spans="1:7" ht="1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76579</v>
      </c>
      <c r="D32" s="8" t="s">
        <v>2</v>
      </c>
      <c r="E32" s="32"/>
      <c r="F32" s="13"/>
      <c r="G32" s="1"/>
    </row>
    <row r="33" spans="1:7" ht="28.5" customHeight="1" x14ac:dyDescent="0.25">
      <c r="A33" s="1"/>
      <c r="B33" s="46" t="s">
        <v>52</v>
      </c>
      <c r="C33" s="7">
        <v>80571.078652569355</v>
      </c>
      <c r="D33" s="8" t="s">
        <v>2</v>
      </c>
      <c r="E33" s="32"/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157150.07865256935</v>
      </c>
      <c r="D34" s="18" t="s">
        <v>2</v>
      </c>
      <c r="E34" s="17">
        <f>C34</f>
        <v>157150.07865256935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0</v>
      </c>
      <c r="D36" s="18" t="s">
        <v>2</v>
      </c>
      <c r="E36" s="17">
        <f>C36</f>
        <v>0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202820421.04016179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187282806.1968489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791029.85021618882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3276974.4905347265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-1312637.3873381347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-2208788.809639459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-6998.264815758128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187031356.22559029</v>
      </c>
      <c r="D18" s="18" t="s">
        <v>2</v>
      </c>
      <c r="E18" s="17">
        <f>C18</f>
        <v>187031356.22559029</v>
      </c>
      <c r="F18" s="18" t="s">
        <v>2</v>
      </c>
      <c r="G18" s="1"/>
    </row>
    <row r="19" spans="1:7" ht="15" customHeight="1" x14ac:dyDescent="0.25">
      <c r="A19" s="1"/>
      <c r="B19" s="94" t="s">
        <v>74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4" t="s">
        <v>22</v>
      </c>
      <c r="C23" s="95"/>
      <c r="D23" s="95"/>
      <c r="E23" s="95"/>
      <c r="F23" s="96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10740013.516283097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2460204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150</v>
      </c>
      <c r="C26" s="11">
        <v>2368480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15568697.516283097</v>
      </c>
      <c r="D27" s="18" t="s">
        <v>2</v>
      </c>
      <c r="E27" s="17">
        <f>C27</f>
        <v>15568697.516283097</v>
      </c>
      <c r="F27" s="18" t="s">
        <v>2</v>
      </c>
      <c r="G27" s="1"/>
    </row>
    <row r="28" spans="1:7" x14ac:dyDescent="0.25">
      <c r="A28" s="1"/>
      <c r="B28" s="94" t="s">
        <v>15</v>
      </c>
      <c r="C28" s="95"/>
      <c r="D28" s="95"/>
      <c r="E28" s="95"/>
      <c r="F28" s="96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0</v>
      </c>
      <c r="D29" s="18" t="s">
        <v>2</v>
      </c>
      <c r="E29" s="17">
        <f>C29</f>
        <v>0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202600053.74187338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89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187031356.22559029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797399.98986908409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3272570.2939539091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-1308896.3707842212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-2207662.8795437454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-7054.6216323714834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186780312.64758384</v>
      </c>
      <c r="D18" s="18" t="s">
        <v>2</v>
      </c>
      <c r="E18" s="17">
        <f>C18</f>
        <v>186780312.64758384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10921519.744708279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2460204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150</v>
      </c>
      <c r="C26" s="11">
        <v>2378417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15760140.744708279</v>
      </c>
      <c r="D27" s="18" t="s">
        <v>2</v>
      </c>
      <c r="E27" s="17">
        <f>C27</f>
        <v>15760140.744708279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202540453.39229211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90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186780312.64758384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3156587.2837441666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-1304396.385061465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-1091041.1739878166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187541462.37227872</v>
      </c>
      <c r="D13" s="18" t="s">
        <v>2</v>
      </c>
      <c r="E13" s="17">
        <f>C13</f>
        <v>187541462.37227872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11106093.428393848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150</v>
      </c>
      <c r="C21" s="11">
        <v>2388553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13494646.428393848</v>
      </c>
      <c r="D22" s="18" t="s">
        <v>2</v>
      </c>
      <c r="E22" s="17">
        <f>C22</f>
        <v>13494646.428393848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201036108.80067256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91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202600624.15463594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15850667.63683157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186749956.51780435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100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144</v>
      </c>
      <c r="C10" s="69"/>
      <c r="D10" s="70"/>
      <c r="E10" s="11">
        <v>2734296</v>
      </c>
      <c r="F10" s="22" t="s">
        <v>2</v>
      </c>
      <c r="G10" s="1"/>
      <c r="H10" s="1"/>
    </row>
    <row r="11" spans="1:8" x14ac:dyDescent="0.25">
      <c r="A11" s="1"/>
      <c r="B11" s="68" t="s">
        <v>145</v>
      </c>
      <c r="C11" s="69"/>
      <c r="D11" s="70"/>
      <c r="E11" s="11">
        <v>90775</v>
      </c>
      <c r="F11" s="22" t="s">
        <v>2</v>
      </c>
      <c r="G11" s="1"/>
      <c r="H11" s="1"/>
    </row>
    <row r="12" spans="1:8" ht="29.25" customHeight="1" x14ac:dyDescent="0.25">
      <c r="A12" s="1"/>
      <c r="B12" s="98" t="s">
        <v>146</v>
      </c>
      <c r="C12" s="99"/>
      <c r="D12" s="100"/>
      <c r="E12" s="11">
        <v>610809</v>
      </c>
      <c r="F12" s="22" t="s">
        <v>2</v>
      </c>
      <c r="G12" s="1"/>
      <c r="H12" s="1"/>
    </row>
    <row r="13" spans="1:8" x14ac:dyDescent="0.25">
      <c r="A13" s="1"/>
      <c r="B13" s="68" t="s">
        <v>147</v>
      </c>
      <c r="C13" s="69"/>
      <c r="D13" s="70"/>
      <c r="E13" s="11">
        <v>375280</v>
      </c>
      <c r="F13" s="22" t="s">
        <v>2</v>
      </c>
      <c r="G13" s="1"/>
      <c r="H13" s="1"/>
    </row>
    <row r="14" spans="1:8" x14ac:dyDescent="0.25">
      <c r="A14" s="1"/>
      <c r="B14" s="68" t="s">
        <v>148</v>
      </c>
      <c r="C14" s="69"/>
      <c r="D14" s="70"/>
      <c r="E14" s="11">
        <v>6210000</v>
      </c>
      <c r="F14" s="22" t="s">
        <v>2</v>
      </c>
      <c r="G14" s="1"/>
      <c r="H14" s="1"/>
    </row>
    <row r="15" spans="1:8" x14ac:dyDescent="0.25">
      <c r="A15" s="1"/>
      <c r="B15" s="68" t="s">
        <v>149</v>
      </c>
      <c r="C15" s="69"/>
      <c r="D15" s="70"/>
      <c r="E15" s="11">
        <v>192234</v>
      </c>
      <c r="F15" s="22" t="s">
        <v>2</v>
      </c>
      <c r="G15" s="1"/>
      <c r="H15" s="1"/>
    </row>
    <row r="16" spans="1:8" x14ac:dyDescent="0.25">
      <c r="A16" s="1"/>
      <c r="B16" s="94" t="s">
        <v>123</v>
      </c>
      <c r="C16" s="95"/>
      <c r="D16" s="96"/>
      <c r="E16" s="20">
        <f>SUM(E10:E15)</f>
        <v>10213394</v>
      </c>
      <c r="F16" s="21" t="s">
        <v>2</v>
      </c>
      <c r="G16" s="1"/>
      <c r="H16" s="1"/>
    </row>
    <row r="17" spans="1:8" x14ac:dyDescent="0.25">
      <c r="A17" s="1"/>
      <c r="B17" s="94" t="s">
        <v>124</v>
      </c>
      <c r="C17" s="95"/>
      <c r="D17" s="96"/>
      <c r="E17" s="20">
        <f>E16*(1+Prisudvikling2019)^2</f>
        <v>10561523.764660338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1320151.5281176178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66007576.405880891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2211042.3928305004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124917649.31245765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134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135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127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-69745698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-69745697.513227507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-0.48677249252796173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2018-10-10T09:39:45Z</dcterms:modified>
</cp:coreProperties>
</file>