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5" i="11"/>
  <c r="F15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4" i="11"/>
  <c r="E25" i="15" l="1"/>
  <c r="D12" i="20"/>
  <c r="C10" i="2" s="1"/>
  <c r="C16" i="2" s="1"/>
  <c r="C12" i="15" l="1"/>
  <c r="C12" i="22" s="1"/>
  <c r="C11" i="23" s="1"/>
  <c r="E13" i="11"/>
  <c r="E15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<sst xmlns="http://schemas.openxmlformats.org/spreadsheetml/2006/main" count="335" uniqueCount="146">
  <si>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</si>
  <si>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</si>
  <si>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</si>
  <si>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</si>
  <si>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</si>
  <si>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</si>
  <si>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</si>
  <si>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</si>
  <si>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</si>
  <si>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</si>
  <si>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</si>
  <si>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</si>
  <si>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</si>
  <si>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</si>
  <si>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</si>
  <si>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</si>
  <si>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</si>
  <si>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</si>
  <si>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</si>
  <si>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</si>
  <si>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</si>
  <si>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</si>
  <si>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</si>
  <si>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</si>
  <si>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</si>
  <si>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</si>
  <si>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</si>
  <si>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</si>
  <si>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</si>
  <si>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</si>
  <si>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</si>
  <si>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</si>
  <si>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</si>
  <si>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</si>
  <si>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</si>
  <si>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</si>
  <si>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</si>
  <si>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</si>
  <si>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</si>
  <si>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</si>
  <si>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</si>
  <si>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</si>
  <si>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</si>
  <si>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</si>
  <si>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</si>
  <si>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</si>
  <si>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</si>
  <si>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</si>
  <si>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</si>
  <si>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</si>
  <si>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</si>
  <si>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</si>
  <si>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</si>
  <si>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</si>
  <si>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</si>
  <si>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</si>
  <si>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</si>
  <si>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</si>
  <si>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</si>
  <si>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</si>
  <si>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</si>
  <si>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</si>
  <si>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</si>
  <si>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</si>
  <si>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</si>
  <si>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</si>
  <si>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</si>
  <si>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</si>
  <si>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</si>
  <si>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</si>
  <si>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</si>
  <si>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</si>
  <si>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</si>
  <si>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</si>
  <si>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</si>
  <si>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</si>
  <si>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</si>
  <si>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</si>
  <si>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</si>
  <si>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</si>
  <si>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</si>
  <si>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</si>
  <si>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</si>
  <si>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</si>
  <si>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</si>
  <si>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</si>
  <si>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</si>
  <si>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</si>
  <si>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</si>
  <si>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</si>
  <si>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</si>
  <si>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</si>
  <si>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</si>
  <si>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</si>
  <si>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</si>
  <si>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</si>
  <si>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</si>
  <si>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</si>
  <si>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</si>
  <si>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</si>
  <si>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</si>
  <si>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</si>
  <si>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</si>
  <si>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</si>
  <si>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</si>
  <si>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</si>
  <si>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</si>
  <si>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</si>
  <si>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</si>
  <si>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</si>
  <si>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</si>
  <si>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</si>
  <si>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</si>
  <si>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</si>
  <si>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</si>
  <si>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</si>
  <si>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</si>
  <si>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</si>
  <si>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</si>
  <si>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</si>
  <si>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</si>
  <si>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</si>
  <si>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</si>
  <si>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</si>
  <si>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</si>
  <si>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</si>
  <si>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</si>
  <si>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</si>
  <si>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</si>
  <si>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</si>
  <si>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</si>
  <si>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</si>
  <si>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</si>
  <si>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</si>
  <si>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</si>
  <si>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</si>
  <si>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</si>
  <si>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Selskabsskatter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</si>
  <si>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</si>
  <si>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</si>
  <si>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</si>
  <si>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Pumpestationer i underjordiske bygværker (&lt;50 m2), SRO</t>
  </si>
  <si>
    <t>Ø 800 mm &lt; Ledningsnet ≤ Ø 1000 mm</t>
  </si>
  <si>
    <t>Ledningsnet &gt; Ø 1600 mm (rørbassiner og transportledninger)</t>
  </si>
  <si>
    <t>Pumpestationer i underjordiske bygværker (&lt;50 m2), Mek/El</t>
  </si>
  <si>
    <t>Ø 200 mm &lt; Ledningsnet ≤ Ø 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</si>
</sst>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31071254.800298214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31061244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10010.800298213959</v>
      </c>
      <c r="F12" s="25" t="s">
        <v>2</v>
      </c>
      <c r="G12" s="17">
        <f>E12</f>
        <v>10010.800298213959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141</v>
      </c>
      <c r="C10" s="64">
        <v>10</v>
      </c>
      <c r="D10" s="11">
        <v>12646.48</v>
      </c>
      <c r="E10" s="11">
        <f>D10/C10</f>
        <v>1264.6479999999999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142</v>
      </c>
      <c r="C11" s="64">
        <v>75</v>
      </c>
      <c r="D11" s="11">
        <v>4494621.24</v>
      </c>
      <c r="E11" s="11">
        <f t="shared" ref="E11:E12" si="0">D11/C11</f>
        <v>59928.283200000005</v>
      </c>
      <c r="F11" s="11">
        <v>0</v>
      </c>
      <c r="G11" s="11">
        <v>0</v>
      </c>
      <c r="H11" s="22" t="s">
        <v>2</v>
      </c>
      <c r="I11" s="1"/>
    </row>
    <row r="12" spans="1:9" ht="39" x14ac:dyDescent="0.25">
      <c r="A12" s="1"/>
      <c r="B12" s="63" t="s">
        <v>143</v>
      </c>
      <c r="C12" s="64">
        <v>75</v>
      </c>
      <c r="D12" s="11">
        <v>55286726.670000002</v>
      </c>
      <c r="E12" s="11">
        <f t="shared" si="0"/>
        <v>737156.35560000001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144</v>
      </c>
      <c r="C13" s="64">
        <v>20</v>
      </c>
      <c r="D13" s="11">
        <v>8679116.7200000007</v>
      </c>
      <c r="E13" s="11">
        <f t="shared" ref="E13:E14" si="1">D13/C13</f>
        <v>433955.83600000001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145</v>
      </c>
      <c r="C14" s="64">
        <v>75</v>
      </c>
      <c r="D14" s="11">
        <v>66050</v>
      </c>
      <c r="E14" s="11">
        <f t="shared" si="1"/>
        <v>880.66666666666663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92" t="s">
        <v>131</v>
      </c>
      <c r="C15" s="93"/>
      <c r="D15" s="94"/>
      <c r="E15" s="20">
        <f>SUM(E10:E14)</f>
        <v>1233185.7894666668</v>
      </c>
      <c r="F15" s="20">
        <f>SUM(F10:F14)</f>
        <v>0</v>
      </c>
      <c r="G15" s="20">
        <f>SUM(G10:G14)</f>
        <v>0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Anlægsprojekter'!F15</f>
        <v>0</v>
      </c>
      <c r="E10" s="22" t="s">
        <v>2</v>
      </c>
      <c r="F10" s="11">
        <f>SUM('Fane 8. Anlægsprojekter'!E15,'Fane 8. Anlægsprojekter'!G15)</f>
        <v>1233185.7894666668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1233185.7894666668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1254026.6293086533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20145078.528316371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1254026.6293086533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373731.92428085278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-123571.82509328802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-264383.41918439878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21384881.837628189</v>
      </c>
      <c r="D18" s="18" t="s">
        <v>2</v>
      </c>
      <c r="E18" s="17">
        <f>C18</f>
        <v>21384881.837628189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445634.47500000003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-8912.6895000000004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436721.78550000006</v>
      </c>
      <c r="D22" s="18" t="s">
        <v>2</v>
      </c>
      <c r="E22" s="17">
        <f>C22</f>
        <v>436721.78550000006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17428243.099420916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762500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138</v>
      </c>
      <c r="C26" s="11">
        <v>2618791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20809534.099420916</v>
      </c>
      <c r="D27" s="18" t="s">
        <v>2</v>
      </c>
      <c r="E27" s="17">
        <f>C27</f>
        <v>20809534.099420916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1441467.7724019396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-2495918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65673.282500876332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-988776.94509718404</v>
      </c>
      <c r="D32" s="18" t="s">
        <v>2</v>
      </c>
      <c r="E32" s="17">
        <f>C32</f>
        <v>-988776.94509718404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-1503437</v>
      </c>
      <c r="D34" s="18" t="s">
        <v>2</v>
      </c>
      <c r="E34" s="17">
        <f>C34</f>
        <v>-1503437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40138923.777451925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21384881.837628189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361404.50305591634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-123146.98515861727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-129808.33890964826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21493331.016615838</v>
      </c>
      <c r="D14" s="18" t="s">
        <v>2</v>
      </c>
      <c r="E14" s="17">
        <f>C14</f>
        <v>21493331.016615838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468612.4395412599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-9372.2487908251987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459240.1907504347</v>
      </c>
      <c r="D18" s="18" t="s">
        <v>2</v>
      </c>
      <c r="E18" s="17">
        <f>C18</f>
        <v>459240.1907504347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17722780.407801129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762500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2618791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21104071.407801129</v>
      </c>
      <c r="D23" s="18" t="s">
        <v>2</v>
      </c>
      <c r="E23" s="17">
        <f>C23</f>
        <v>21104071.407801129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-1503437</v>
      </c>
      <c r="D25" s="18" t="s">
        <v>2</v>
      </c>
      <c r="E25" s="17">
        <f>C25</f>
        <v>-1503437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41553205.615167402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21493331.016615838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363237.2941808076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-122723.60582364192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-130853.68156863748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21602991.023404364</v>
      </c>
      <c r="D14" s="18" t="s">
        <v>2</v>
      </c>
      <c r="E14" s="17">
        <f>C14</f>
        <v>21602991.023404364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476813.77251416992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-9536.2754502833977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467277.49706388655</v>
      </c>
      <c r="D18" s="18" t="s">
        <v>2</v>
      </c>
      <c r="E18" s="17">
        <f>C18</f>
        <v>467277.49706388655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18022295.396692965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2618791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20641086.396692965</v>
      </c>
      <c r="D23" s="18" t="s">
        <v>2</v>
      </c>
      <c r="E23" s="17">
        <f>C23</f>
        <v>20641086.396692965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42711354.917161211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21602991.023404364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365090.54829553369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-122301.68206682024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-131907.44234069926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21713872.44729238</v>
      </c>
      <c r="D13" s="18" t="s">
        <v>2</v>
      </c>
      <c r="E13" s="17">
        <f>C13</f>
        <v>21713872.44729238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485157.80930125987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-9703.1561860251968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475454.65311523469</v>
      </c>
      <c r="D17" s="18" t="s">
        <v>2</v>
      </c>
      <c r="E17" s="17">
        <f>C17</f>
        <v>475454.65311523469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18326872.188897073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138</v>
      </c>
      <c r="C21" s="11">
        <v>2618791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20945663.188897073</v>
      </c>
      <c r="D22" s="18" t="s">
        <v>2</v>
      </c>
      <c r="E22" s="17">
        <f>C22</f>
        <v>20945663.188897073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43134990.289304689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36131400.542024978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429211.25170000002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15557110.762008607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437970.66500000004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20145078.528316371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46506</v>
      </c>
      <c r="F10" s="22" t="s">
        <v>2</v>
      </c>
      <c r="G10" s="1"/>
      <c r="H10" s="1"/>
    </row>
    <row r="11" spans="1:8" x14ac:dyDescent="0.25">
      <c r="A11" s="1"/>
      <c r="B11" s="66" t="s">
        <v>136</v>
      </c>
      <c r="C11" s="67"/>
      <c r="D11" s="68"/>
      <c r="E11" s="11">
        <v>12988152</v>
      </c>
      <c r="F11" s="22" t="s">
        <v>2</v>
      </c>
      <c r="G11" s="1"/>
      <c r="H11" s="1"/>
    </row>
    <row r="12" spans="1:8" x14ac:dyDescent="0.25">
      <c r="A12" s="1"/>
      <c r="B12" s="66" t="s">
        <v>137</v>
      </c>
      <c r="C12" s="67"/>
      <c r="D12" s="68"/>
      <c r="E12" s="11">
        <v>3819114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16853772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17428243.099420916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132863.18821244346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6643159.410622173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253418.18789538587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14317411.745502027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-15103029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-12096155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-3006874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-1503437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2018-10-10T12:03:38Z</dcterms:modified>
</cp:coreProperties>
</file>